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90" yWindow="5085" windowWidth="14985" windowHeight="4905" activeTab="1"/>
  </bookViews>
  <sheets>
    <sheet name="일용직 급여 지급 명세서" sheetId="1" r:id="rId1"/>
    <sheet name="급여명세서" sheetId="2" r:id="rId2"/>
    <sheet name="직원명부" sheetId="3" state="hidden" r:id="rId3"/>
    <sheet name="근로내역" sheetId="4" state="hidden" r:id="rId4"/>
    <sheet name="전산대체" sheetId="5" state="hidden" r:id="rId5"/>
    <sheet name="직종코드" sheetId="6" state="hidden" r:id="rId6"/>
  </sheets>
  <externalReferences>
    <externalReference r:id="rId9"/>
  </externalReferences>
  <definedNames>
    <definedName name="_xlnm.Print_Area" localSheetId="1">'급여명세서'!$A$4:$Z$35</definedName>
    <definedName name="건강보험">'[1]직원명부'!$Y$4:$Y$39</definedName>
    <definedName name="국민연금">'[1]직원명부'!$X$4:$X$39</definedName>
    <definedName name="노인장기요양">'[1]직원명부'!$Z$4:$Z$39</definedName>
    <definedName name="소득세">'[1]직원명부'!$AA$4:$AA$39</definedName>
    <definedName name="연장근로수당">'[1]직원명부'!$M$4:$M$39</definedName>
    <definedName name="위치">'급여명세서'!$R$2</definedName>
    <definedName name="주민세">'[1]직원명부'!$AB$4:$AB$39</definedName>
  </definedNames>
  <calcPr fullCalcOnLoad="1"/>
</workbook>
</file>

<file path=xl/comments1.xml><?xml version="1.0" encoding="utf-8"?>
<comments xmlns="http://schemas.openxmlformats.org/spreadsheetml/2006/main">
  <authors>
    <author>국제</author>
    <author>user10</author>
  </authors>
  <commentList>
    <comment ref="D5" authorId="0">
      <text>
        <r>
          <rPr>
            <sz val="9"/>
            <rFont val="굴림"/>
            <family val="3"/>
          </rPr>
          <t xml:space="preserve">
[직종코드]
 1. 고위임직원 및 관리자
 2. 전문가
 3. 기술공 및 준전문가
 4. 사무직원
 5. 서비스근로자 및 상점,시장판매근로자
 6. 농업 및 어업숙련근로자
 7. 기능 및 관련 기능근로자
 8. 장치기계조작원 및 조립원
 9. 단순 노무직 근로자
[건설업관련 세부직종 코드]
 A 철근원
 B 철골공(강구조물건립원)
 C 경량철골공
 D 비계 및 콘크리트공
 E 석공
 F 조적원(벽돌공)
 G 목공
 H 미장원
 I  방수원
 J 배관원
 K 단열원(보원공)
 L 바닥재시공원(마루설치원, 타일부착원 포함)
 M 유리부착원
 N 도배원
 O 건물도장원
 P 기타 건축완성 관련직
 Q 건설기계운전원(크레인,호이스트,지게차운전원 제외)
 R 광원, 채석원 및 석재가공원
 S 점화, 발파 및 화약관리원
 T 기타 토목공사 및 채굴관련직
 U 건설 및 광업관련 단순노무자
</t>
        </r>
      </text>
    </comment>
    <comment ref="P5" authorId="0">
      <text>
        <r>
          <rPr>
            <sz val="9"/>
            <rFont val="굴림"/>
            <family val="3"/>
          </rPr>
          <t>일급 / 단위급 : 일급액
시간급          : 시간급액</t>
        </r>
      </text>
    </comment>
    <comment ref="D6" authorId="0">
      <text>
        <r>
          <rPr>
            <sz val="9"/>
            <rFont val="굴림"/>
            <family val="3"/>
          </rPr>
          <t>단위급 / 일급 / 시급</t>
        </r>
      </text>
    </comment>
    <comment ref="G7" authorId="0">
      <text>
        <r>
          <rPr>
            <sz val="9"/>
            <rFont val="굴림"/>
            <family val="3"/>
          </rPr>
          <t>중간 - 입력해서 기재하세요</t>
        </r>
      </text>
    </comment>
    <comment ref="L7" authorId="0">
      <text>
        <r>
          <rPr>
            <sz val="9"/>
            <rFont val="굴림"/>
            <family val="3"/>
          </rPr>
          <t>중간 - 을 입력하여야 합니다.</t>
        </r>
      </text>
    </comment>
    <comment ref="P7" authorId="0">
      <text>
        <r>
          <rPr>
            <sz val="9"/>
            <rFont val="굴림"/>
            <family val="3"/>
          </rPr>
          <t>숫자만 입력하세요</t>
        </r>
      </text>
    </comment>
    <comment ref="D8" authorId="0">
      <text>
        <r>
          <rPr>
            <sz val="9"/>
            <rFont val="굴림"/>
            <family val="3"/>
          </rPr>
          <t>일   급 : 출근일수만 표기하여 급여를 산정하는 경우 
            출근표시란에 아무표시나 하면 1일 출근으로 산정됨
단위급 : 1일급여 산정을 1.0 또는 1.5 등 시간에 따라 단위를 산정하는 경우
            출근표시란에 단위를 명확히 표시하여야 함 (1, 1.5, 2 등으로)
시   급 : 시간급으로 책정된 경우 
            출근표시란에 급여산정의 대상이 되는 시간을 표시</t>
        </r>
      </text>
    </comment>
    <comment ref="G8" authorId="0">
      <text>
        <r>
          <rPr>
            <sz val="9"/>
            <rFont val="굴림"/>
            <family val="3"/>
          </rPr>
          <t>되도록 한줄로 줄여서 입력하세요</t>
        </r>
      </text>
    </comment>
    <comment ref="AG7" authorId="1">
      <text>
        <r>
          <rPr>
            <b/>
            <sz val="9"/>
            <rFont val="돋움"/>
            <family val="3"/>
          </rPr>
          <t>출근일에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근로시간을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기재합니다</t>
        </r>
        <r>
          <rPr>
            <b/>
            <sz val="9"/>
            <rFont val="Tahoma"/>
            <family val="2"/>
          </rPr>
          <t xml:space="preserve">. 
</t>
        </r>
        <r>
          <rPr>
            <b/>
            <sz val="9"/>
            <rFont val="돋움"/>
            <family val="3"/>
          </rPr>
          <t>예</t>
        </r>
        <r>
          <rPr>
            <b/>
            <sz val="9"/>
            <rFont val="Tahoma"/>
            <family val="2"/>
          </rPr>
          <t>)8</t>
        </r>
        <r>
          <rPr>
            <b/>
            <sz val="9"/>
            <rFont val="돋움"/>
            <family val="3"/>
          </rPr>
          <t>시간이면</t>
        </r>
        <r>
          <rPr>
            <b/>
            <sz val="9"/>
            <rFont val="Tahoma"/>
            <family val="2"/>
          </rPr>
          <t xml:space="preserve"> '8', 4</t>
        </r>
        <r>
          <rPr>
            <b/>
            <sz val="9"/>
            <rFont val="돋움"/>
            <family val="3"/>
          </rPr>
          <t>시간이면</t>
        </r>
        <r>
          <rPr>
            <b/>
            <sz val="9"/>
            <rFont val="Tahoma"/>
            <family val="2"/>
          </rPr>
          <t xml:space="preserve"> '4'</t>
        </r>
      </text>
    </comment>
    <comment ref="AL6" authorId="1">
      <text>
        <r>
          <rPr>
            <b/>
            <sz val="9"/>
            <rFont val="돋움"/>
            <family val="3"/>
          </rPr>
          <t>근무월기준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만</t>
        </r>
        <r>
          <rPr>
            <b/>
            <sz val="9"/>
            <rFont val="Tahoma"/>
            <family val="2"/>
          </rPr>
          <t>65</t>
        </r>
        <r>
          <rPr>
            <b/>
            <sz val="9"/>
            <rFont val="돋움"/>
            <family val="3"/>
          </rPr>
          <t>세이상자는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고용보험공제하지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않습니다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<sst xmlns="http://schemas.openxmlformats.org/spreadsheetml/2006/main" count="1390" uniqueCount="292">
  <si>
    <t>코드</t>
  </si>
  <si>
    <t>주민등록번호</t>
  </si>
  <si>
    <t>일수</t>
  </si>
  <si>
    <t>급여총액</t>
  </si>
  <si>
    <t>국민연금</t>
  </si>
  <si>
    <t>소득세</t>
  </si>
  <si>
    <t>차인지급액</t>
  </si>
  <si>
    <t>영수인</t>
  </si>
  <si>
    <t>성명</t>
  </si>
  <si>
    <t>고용보험</t>
  </si>
  <si>
    <t>건강보험</t>
  </si>
  <si>
    <t>주민세</t>
  </si>
  <si>
    <t>합            계</t>
  </si>
  <si>
    <t>책정액</t>
  </si>
  <si>
    <t>직종</t>
  </si>
  <si>
    <t>시/일급</t>
  </si>
  <si>
    <t>근무
시간
(단위)</t>
  </si>
  <si>
    <t>담  당</t>
  </si>
  <si>
    <t>사업장명</t>
  </si>
  <si>
    <t>관리번호</t>
  </si>
  <si>
    <t>결
재</t>
  </si>
  <si>
    <t>구분자</t>
  </si>
  <si>
    <t>근로년월</t>
  </si>
  <si>
    <t>사업장관리번호</t>
  </si>
  <si>
    <t>미승인하수급인번호</t>
  </si>
  <si>
    <t>신고일</t>
  </si>
  <si>
    <t>신고근로자수</t>
  </si>
  <si>
    <t>고용관리책임자명</t>
  </si>
  <si>
    <t>고용관리책임자 주민번호</t>
  </si>
  <si>
    <t>신고인명</t>
  </si>
  <si>
    <t>사업장전화번호(지역번호)</t>
  </si>
  <si>
    <t>사업장전화번호(국번)</t>
  </si>
  <si>
    <t>사업장전화번호(번호)</t>
  </si>
  <si>
    <t>사무조합번호</t>
  </si>
  <si>
    <t>공사명</t>
  </si>
  <si>
    <t>A</t>
  </si>
  <si>
    <t>이순신</t>
  </si>
  <si>
    <t>일련번호</t>
  </si>
  <si>
    <t>성명</t>
  </si>
  <si>
    <t>주민번호</t>
  </si>
  <si>
    <t>우편번호1</t>
  </si>
  <si>
    <t>우편번호2</t>
  </si>
  <si>
    <t>세부주소</t>
  </si>
  <si>
    <t>이메일</t>
  </si>
  <si>
    <t>전화번호(지역번호)</t>
  </si>
  <si>
    <t>전화번호(국)</t>
  </si>
  <si>
    <t>전화번호(번호)</t>
  </si>
  <si>
    <t>근로일수</t>
  </si>
  <si>
    <t>직종</t>
  </si>
  <si>
    <t>일평균근로시간</t>
  </si>
  <si>
    <t>임금총액</t>
  </si>
  <si>
    <t>1일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</si>
  <si>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</si>
  <si>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</si>
  <si>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</si>
  <si>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</si>
  <si>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</si>
  <si>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</si>
  <si>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</si>
  <si>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</si>
  <si>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</si>
  <si>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</si>
  <si>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</si>
  <si>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</si>
  <si>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</si>
  <si>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</si>
  <si>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</si>
  <si>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</si>
  <si>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</si>
  <si>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</si>
  <si>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</si>
  <si>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</si>
  <si>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</si>
  <si>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</si>
  <si>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</si>
  <si>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</si>
  <si>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</si>
  <si>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</si>
  <si>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</si>
  <si>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</si>
  <si>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</si>
  <si>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</si>
  <si>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이직사유코드</t>
  </si>
  <si>
    <t>B</t>
  </si>
  <si>
    <t>홍길동</t>
  </si>
  <si>
    <t>1234567890123</t>
  </si>
  <si>
    <t>B</t>
  </si>
  <si>
    <t>김유신</t>
  </si>
  <si>
    <t>9876543210987</t>
  </si>
  <si>
    <t>이순신</t>
  </si>
  <si>
    <t>고위공무원 및 기업 고위임원</t>
  </si>
  <si>
    <t>스포츠, 레크리에이션 관련직</t>
  </si>
  <si>
    <t>사업, 금융 및 사무관련 관리직</t>
  </si>
  <si>
    <t>주방장 및 조리사</t>
  </si>
  <si>
    <t>사회서비스 관련 관리직</t>
  </si>
  <si>
    <t>조주사</t>
  </si>
  <si>
    <t>건설, 생산, 정보통신 관련 관리직</t>
  </si>
  <si>
    <t>식당 서비스 관련직</t>
  </si>
  <si>
    <t>개인서비스 관련 관리직</t>
  </si>
  <si>
    <t>건축가, 도시계획, 토목 및 측량 관련 기술자(엔진니어)</t>
  </si>
  <si>
    <t>문화, 예술, 디자인, 방송 관련 관리직</t>
  </si>
  <si>
    <t>전통건물 건축원</t>
  </si>
  <si>
    <t>농림어업 관련 관리자</t>
  </si>
  <si>
    <t>철근, 철골 및 콘크리트공</t>
  </si>
  <si>
    <t>경영, 회계 관련 전문직</t>
  </si>
  <si>
    <t>석공 및 조적원</t>
  </si>
  <si>
    <t>경영 관련 사무직</t>
  </si>
  <si>
    <t>목공</t>
  </si>
  <si>
    <t>회계 및 경리 관련 사무직</t>
  </si>
  <si>
    <t>건축완성 관련직</t>
  </si>
  <si>
    <t>안내 및 고객관련 서비스직</t>
  </si>
  <si>
    <t>건설기계운전원</t>
  </si>
  <si>
    <t>비서 및 사무보조원</t>
  </si>
  <si>
    <t>토목 및 채굴 관련직</t>
  </si>
  <si>
    <t>금융, 보험 관련 전문직</t>
  </si>
  <si>
    <t>건설 및 광업관련 단순노무자</t>
  </si>
  <si>
    <t>금융 및 보험관련 사무직</t>
  </si>
  <si>
    <t>기계공학 기술자(엔지니어)</t>
  </si>
  <si>
    <t>보험 관련 영업직</t>
  </si>
  <si>
    <t>기계장비 설치 및 정비원</t>
  </si>
  <si>
    <t>대학교수 및 교육 관련 전문직</t>
  </si>
  <si>
    <t>운송장비정비원(자동차 제외)</t>
  </si>
  <si>
    <t>자연과학, 생명과학 관련 전문직</t>
  </si>
  <si>
    <t>자동차정비원</t>
  </si>
  <si>
    <t>인문사회과학 관련 전문직</t>
  </si>
  <si>
    <t>금형, 공구제조 및 공작기계조작원</t>
  </si>
  <si>
    <t>자연과학, 생명과학 관련 시험원</t>
  </si>
  <si>
    <t>냉난방 관련 설비 조작원</t>
  </si>
  <si>
    <t>학교교사</t>
  </si>
  <si>
    <t>로봇조작 및 전기, 전자장비제조 관련 조작원</t>
  </si>
  <si>
    <t>학원강사</t>
  </si>
  <si>
    <t>운송차량 및 기계 관련 조립원</t>
  </si>
  <si>
    <t>법률 전문직</t>
  </si>
  <si>
    <t>금속 및 재료공학 기술자(엔지니어)</t>
  </si>
  <si>
    <t>법률관련 사무직</t>
  </si>
  <si>
    <t>판금 관련직</t>
  </si>
  <si>
    <t>경찰, 소방, 교도 관련직</t>
  </si>
  <si>
    <t>단조원</t>
  </si>
  <si>
    <t>의사</t>
  </si>
  <si>
    <t>주조원</t>
  </si>
  <si>
    <t>수의사</t>
  </si>
  <si>
    <t>용접원</t>
  </si>
  <si>
    <t>약사</t>
  </si>
  <si>
    <t>도장원 및 도금원</t>
  </si>
  <si>
    <t>간호사</t>
  </si>
  <si>
    <t>금속제조 관련 조작원</t>
  </si>
  <si>
    <t>치료사</t>
  </si>
  <si>
    <t>비금속제조관련 조작원(유리/점토/시멘트/석제품)</t>
  </si>
  <si>
    <t>의료장비 및 치과 관련 기술직</t>
  </si>
  <si>
    <t>화학공학기술자(엔지니어)</t>
  </si>
  <si>
    <t>기타 보건의료 관련직</t>
  </si>
  <si>
    <t>화학물, 플라스틱 및 고무제조 관련 조작원</t>
  </si>
  <si>
    <t>사회복지 전문직</t>
  </si>
  <si>
    <t>섬유공학기술자(엔지니어)</t>
  </si>
  <si>
    <t>보육사 및 생활지도원</t>
  </si>
  <si>
    <t>섬유제조관련 조작원</t>
  </si>
  <si>
    <t>종교관련직</t>
  </si>
  <si>
    <t>섬유가공관련 조작원</t>
  </si>
  <si>
    <t>작가 및 출판 관련직</t>
  </si>
  <si>
    <t>직물, 모피, 가죽, 의복 가공 관련직</t>
  </si>
  <si>
    <t>학예사, 사서 및 기록물관리사</t>
  </si>
  <si>
    <t>전기전자공학기술자</t>
  </si>
  <si>
    <t>기자</t>
  </si>
  <si>
    <t>전공</t>
  </si>
  <si>
    <t>창작 및 공연 관련직</t>
  </si>
  <si>
    <t>전기, 전자기기 설치 및 수리원</t>
  </si>
  <si>
    <t>디자인 관련직</t>
  </si>
  <si>
    <t>발전장치조작원</t>
  </si>
  <si>
    <t>영화,연근 및 방송관련 전문직</t>
  </si>
  <si>
    <t>전기설비 조작원</t>
  </si>
  <si>
    <t>영화, 연극 및 방송관련 기술직</t>
  </si>
  <si>
    <t>전기, 전자부품 및 제품 제조장치 조작원</t>
  </si>
  <si>
    <t>연예인 매니저 및 기타 문화/예술 관련직</t>
  </si>
  <si>
    <t>전기/전자부품/제품 조립 및 검사원</t>
  </si>
  <si>
    <t>선박, 항공기 조종 및 관제 관련직</t>
  </si>
  <si>
    <t>컴퓨터 및 통신공학기술자(엔지니어)</t>
  </si>
  <si>
    <t>철도, 지하철 기관사 및 관련직</t>
  </si>
  <si>
    <t>컴퓨터 및 정보시스템 관련직</t>
  </si>
  <si>
    <t>자동차운전 관련직</t>
  </si>
  <si>
    <t>방송, 통신장비 설치 및 수리원</t>
  </si>
  <si>
    <t>크레인 및 지게차운전 관련직</t>
  </si>
  <si>
    <t>식품공학 기술자</t>
  </si>
  <si>
    <t>운송관련 단순직</t>
  </si>
  <si>
    <t>식품가공 관련직</t>
  </si>
  <si>
    <t>영업원 및 상품중개인</t>
  </si>
  <si>
    <t>환경공학기술자</t>
  </si>
  <si>
    <t>부동산중개인</t>
  </si>
  <si>
    <t>비파괴, 안전 공학 관련직</t>
  </si>
  <si>
    <t>판매원</t>
  </si>
  <si>
    <t>환경관련 장치 조작원(상하수, 소각)</t>
  </si>
  <si>
    <t>판매 관련 단순직</t>
  </si>
  <si>
    <t>인쇄 및 사진현상 관련 조작원</t>
  </si>
  <si>
    <t>모델 및 판매홍보직</t>
  </si>
  <si>
    <t>목재, 펄프, 종이가공 및 제조 관련 조작원</t>
  </si>
  <si>
    <t>경비 관련직</t>
  </si>
  <si>
    <t>가구, 간판제작, 공예원 및 기타 제조 관련직</t>
  </si>
  <si>
    <t>청소 및 파출부 관련직</t>
  </si>
  <si>
    <t>생산관련 단순직</t>
  </si>
  <si>
    <t>계기검침, 수금 및 주차관리 관련직</t>
  </si>
  <si>
    <t>농업, 원예 및 축산 관련 기술자</t>
  </si>
  <si>
    <t>이, 미용 및 관련 서비스직</t>
  </si>
  <si>
    <t>농업, 원예, 축산 및 임업 관련직</t>
  </si>
  <si>
    <t>결혼 및 장례 관련 서비스직</t>
  </si>
  <si>
    <t>어업 관련직</t>
  </si>
  <si>
    <t>여행, 운송 및 숙박 관련 서비스직</t>
  </si>
  <si>
    <t>농림어업 관련 단순직</t>
  </si>
  <si>
    <t>세탁 및 드라이클리닝직</t>
  </si>
  <si>
    <t>군인</t>
  </si>
  <si>
    <t>오락 및 여가 관련 서비스직</t>
  </si>
  <si>
    <t>배효창</t>
  </si>
  <si>
    <t>21487753580</t>
  </si>
  <si>
    <t>건설관리책임자</t>
  </si>
  <si>
    <t>민제홍</t>
  </si>
  <si>
    <t>구분자</t>
  </si>
  <si>
    <t>근로년월</t>
  </si>
  <si>
    <t>사업장관리번호</t>
  </si>
  <si>
    <t>미승인하수급인번호</t>
  </si>
  <si>
    <t>신고일</t>
  </si>
  <si>
    <t>신고근로자수</t>
  </si>
  <si>
    <t>고용관리책임자명</t>
  </si>
  <si>
    <t>고용관리책임자 주민번호</t>
  </si>
  <si>
    <t>신고인명</t>
  </si>
  <si>
    <t>사업장전화번호(지역번호)</t>
  </si>
  <si>
    <t>사업장전화번호(국번)</t>
  </si>
  <si>
    <t>사업장전화번호(번호)</t>
  </si>
  <si>
    <t>사무조합번호</t>
  </si>
  <si>
    <t>공사명</t>
  </si>
  <si>
    <t>A</t>
  </si>
  <si>
    <t>일련번호</t>
  </si>
  <si>
    <t>성명</t>
  </si>
  <si>
    <t>주민번호</t>
  </si>
  <si>
    <t>우편번호1</t>
  </si>
  <si>
    <t>우편번호2</t>
  </si>
  <si>
    <t>세부주소</t>
  </si>
  <si>
    <t>이메일</t>
  </si>
  <si>
    <t>전화번호(지역번호)</t>
  </si>
  <si>
    <t>전화번호(국)</t>
  </si>
  <si>
    <t>전화번호(번호)</t>
  </si>
  <si>
    <t>근로일수</t>
  </si>
  <si>
    <t>직종</t>
  </si>
  <si>
    <t>일평균근로시간</t>
  </si>
  <si>
    <t>임금총액</t>
  </si>
  <si>
    <t>1일</t>
  </si>
  <si>
    <t>2일</t>
  </si>
  <si>
    <t>이직사유코드</t>
  </si>
  <si>
    <t>721111</t>
  </si>
  <si>
    <t>200405</t>
  </si>
  <si>
    <t>년</t>
  </si>
  <si>
    <t>월</t>
  </si>
  <si>
    <t>사업장요율</t>
  </si>
  <si>
    <t>산재</t>
  </si>
  <si>
    <t>임금채권</t>
  </si>
  <si>
    <t>실업급여</t>
  </si>
  <si>
    <t>고용안정</t>
  </si>
  <si>
    <t>급여대장을 보시면 요율이 있습니다</t>
  </si>
  <si>
    <t>원부담고용</t>
  </si>
  <si>
    <t>원부담산재</t>
  </si>
  <si>
    <t>석면</t>
  </si>
  <si>
    <t>홍길도</t>
  </si>
  <si>
    <t>일급</t>
  </si>
  <si>
    <t>721110-1111111</t>
  </si>
  <si>
    <t>노란색은 필수입니다</t>
  </si>
  <si>
    <t>대체교사</t>
  </si>
  <si>
    <t>일용직 급여대장</t>
  </si>
  <si>
    <t>보수총액</t>
  </si>
  <si>
    <t>고용보험료</t>
  </si>
  <si>
    <t>월분</t>
  </si>
  <si>
    <t>급여지급명세서</t>
  </si>
  <si>
    <t>출력을 행하고 난 후에는 꼭 왼쪽 "처음으로"를 클릭해
주세요</t>
  </si>
  <si>
    <t>소 속 :</t>
  </si>
  <si>
    <t>인쇄범위</t>
  </si>
  <si>
    <t>부터</t>
  </si>
  <si>
    <t>까지</t>
  </si>
  <si>
    <t>성 명 :</t>
  </si>
  <si>
    <t>직 책 :</t>
  </si>
  <si>
    <t xml:space="preserve">실 수 령 액  : </t>
  </si>
  <si>
    <t>급 여 내 역</t>
  </si>
  <si>
    <t>공 제 내 역</t>
  </si>
  <si>
    <t>급여합계</t>
  </si>
  <si>
    <t>공제합계</t>
  </si>
  <si>
    <t>근로일수</t>
  </si>
  <si>
    <t xml:space="preserve">
♤ 임금계산방법 ♤
1. 급여합계    : 책정액*근로일수  
4. 4대보험공제 : 국민연금,건강보험,고용보험법에 따른 공제 </t>
  </si>
  <si>
    <t>♧ 수고 많으셨습니다.</t>
  </si>
  <si>
    <t>급여지급일</t>
  </si>
  <si>
    <t>계약에 따른 지급</t>
  </si>
  <si>
    <t>1</t>
  </si>
  <si>
    <t>2021</t>
  </si>
  <si>
    <t>퍼스트</t>
  </si>
  <si>
    <t>갑순이</t>
  </si>
  <si>
    <t>조리원</t>
  </si>
  <si>
    <t>751111-2222222</t>
  </si>
  <si>
    <t>▶사원번호를선택하세요.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</si>
</sst>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######\-#######"/>
    <numFmt numFmtId="181" formatCode="#,##0.00_ "/>
    <numFmt numFmtId="182" formatCode="yyyy\.\ mm\.\ dd"/>
    <numFmt numFmtId="183" formatCode="yyyy\.mm\.dd"/>
    <numFmt numFmtId="184" formatCode="yy/mm/dd"/>
    <numFmt numFmtId="185" formatCode="0_ "/>
    <numFmt numFmtId="186" formatCode="0.0_ "/>
    <numFmt numFmtId="187" formatCode="0.0"/>
    <numFmt numFmtId="188" formatCode="0.000"/>
    <numFmt numFmtId="189" formatCode="0.0000"/>
    <numFmt numFmtId="190" formatCode="yyyy&quot;년&quot;\ mm&quot;월&quot;\ dd&quot;월&quot;"/>
    <numFmt numFmtId="191" formatCode="yyyy&quot;년&quot;mm&quot;월&quot;dd&quot;일&quot;"/>
    <numFmt numFmtId="192" formatCode="####\-####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/mm"/>
    <numFmt numFmtId="198" formatCode="[$-412]yyyy&quot;년&quot;\ m&quot;월&quot;\ d&quot;일&quot;\ dddd"/>
    <numFmt numFmtId="199" formatCode="yyyymm"/>
    <numFmt numFmtId="200" formatCode="yyyymmdd"/>
    <numFmt numFmtId="201" formatCode="#"/>
    <numFmt numFmtId="202" formatCode="#############"/>
    <numFmt numFmtId="203" formatCode="######"/>
    <numFmt numFmtId="204" formatCode="##"/>
    <numFmt numFmtId="205" formatCode="mm"/>
    <numFmt numFmtId="206" formatCode="yyyy\ &quot;년&quot;\ mm"/>
    <numFmt numFmtId="207" formatCode="&quot;최종연번&quot;\ General"/>
    <numFmt numFmtId="208" formatCode="##\ &quot;일&quot;"/>
    <numFmt numFmtId="209" formatCode="###.0\ &quot;시간&quot;"/>
  </numFmts>
  <fonts count="71">
    <font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sz val="9"/>
      <name val="굴림체"/>
      <family val="3"/>
    </font>
    <font>
      <sz val="9"/>
      <name val="돋움"/>
      <family val="3"/>
    </font>
    <font>
      <b/>
      <sz val="9"/>
      <name val="굴림체"/>
      <family val="3"/>
    </font>
    <font>
      <sz val="9"/>
      <name val="굴림"/>
      <family val="3"/>
    </font>
    <font>
      <sz val="5"/>
      <name val="굴림체"/>
      <family val="3"/>
    </font>
    <font>
      <u val="single"/>
      <sz val="11"/>
      <color indexed="12"/>
      <name val="돋움"/>
      <family val="3"/>
    </font>
    <font>
      <sz val="20"/>
      <name val="HY헤드라인M"/>
      <family val="1"/>
    </font>
    <font>
      <sz val="18"/>
      <name val="HY헤드라인M"/>
      <family val="1"/>
    </font>
    <font>
      <b/>
      <sz val="11"/>
      <name val="돋움"/>
      <family val="3"/>
    </font>
    <font>
      <sz val="11"/>
      <color indexed="23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8"/>
      <name val="맑은 고딕"/>
      <family val="3"/>
    </font>
    <font>
      <sz val="11"/>
      <name val="굴림체"/>
      <family val="3"/>
    </font>
    <font>
      <sz val="9"/>
      <color indexed="10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sz val="10"/>
      <color indexed="18"/>
      <name val="굴림체"/>
      <family val="3"/>
    </font>
    <font>
      <b/>
      <sz val="10"/>
      <name val="굴림체"/>
      <family val="3"/>
    </font>
    <font>
      <sz val="12"/>
      <color indexed="9"/>
      <name val="굴림체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체"/>
      <family val="3"/>
    </font>
    <font>
      <sz val="11"/>
      <color indexed="62"/>
      <name val="굴림체"/>
      <family val="3"/>
    </font>
    <font>
      <b/>
      <sz val="18"/>
      <color indexed="8"/>
      <name val="굴림체"/>
      <family val="3"/>
    </font>
    <font>
      <b/>
      <sz val="16"/>
      <color indexed="10"/>
      <name val="굴림체"/>
      <family val="3"/>
    </font>
    <font>
      <sz val="14"/>
      <color indexed="8"/>
      <name val="굴림체"/>
      <family val="3"/>
    </font>
    <font>
      <b/>
      <sz val="12"/>
      <color indexed="8"/>
      <name val="HY수평선M"/>
      <family val="1"/>
    </font>
    <font>
      <sz val="12"/>
      <color indexed="54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sz val="11"/>
      <color theme="3" tint="0.3999499976634979"/>
      <name val="굴림체"/>
      <family val="3"/>
    </font>
    <font>
      <b/>
      <sz val="18"/>
      <color theme="1"/>
      <name val="굴림체"/>
      <family val="3"/>
    </font>
    <font>
      <b/>
      <sz val="16"/>
      <color rgb="FFFF0000"/>
      <name val="굴림체"/>
      <family val="3"/>
    </font>
    <font>
      <sz val="14"/>
      <color theme="1"/>
      <name val="굴림체"/>
      <family val="3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60029125213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medium">
        <color rgb="FF40A000"/>
      </left>
      <right style="medium">
        <color rgb="FF40A000"/>
      </right>
      <top style="thick">
        <color rgb="FFB1DC8A"/>
      </top>
      <bottom style="thick">
        <color rgb="FFB1DC8A"/>
      </bottom>
    </border>
    <border>
      <left style="medium">
        <color rgb="FF40A000"/>
      </left>
      <right style="medium">
        <color rgb="FFBFDDA3"/>
      </right>
      <top style="thick">
        <color rgb="FFB1DC8A"/>
      </top>
      <bottom style="medium">
        <color rgb="FFBFDDA3"/>
      </bottom>
    </border>
    <border>
      <left style="medium">
        <color rgb="FF40A000"/>
      </left>
      <right style="medium">
        <color rgb="FFBFDDA3"/>
      </right>
      <top style="thick">
        <color rgb="FFB1DC8A"/>
      </top>
      <bottom style="thick">
        <color rgb="FFB1DC8A"/>
      </bottom>
    </border>
    <border>
      <left>
        <color indexed="63"/>
      </left>
      <right style="medium">
        <color rgb="FF40A000"/>
      </right>
      <top>
        <color indexed="63"/>
      </top>
      <bottom style="thick">
        <color rgb="FFB1DC8A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hair"/>
      <right style="hair"/>
      <top style="double"/>
      <bottom style="thin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 style="double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right" vertical="center"/>
    </xf>
    <xf numFmtId="18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indent="1"/>
    </xf>
    <xf numFmtId="186" fontId="7" fillId="0" borderId="10" xfId="0" applyNumberFormat="1" applyFont="1" applyBorder="1" applyAlignment="1" applyProtection="1">
      <alignment horizontal="right" vertical="center"/>
      <protection locked="0"/>
    </xf>
    <xf numFmtId="186" fontId="7" fillId="0" borderId="11" xfId="0" applyNumberFormat="1" applyFont="1" applyBorder="1" applyAlignment="1" applyProtection="1">
      <alignment horizontal="right" vertical="center"/>
      <protection locked="0"/>
    </xf>
    <xf numFmtId="186" fontId="7" fillId="0" borderId="12" xfId="0" applyNumberFormat="1" applyFont="1" applyBorder="1" applyAlignment="1" applyProtection="1">
      <alignment horizontal="right" vertical="center"/>
      <protection locked="0"/>
    </xf>
    <xf numFmtId="186" fontId="7" fillId="0" borderId="13" xfId="0" applyNumberFormat="1" applyFont="1" applyBorder="1" applyAlignment="1" applyProtection="1">
      <alignment horizontal="right" vertical="center"/>
      <protection locked="0"/>
    </xf>
    <xf numFmtId="186" fontId="7" fillId="0" borderId="14" xfId="0" applyNumberFormat="1" applyFont="1" applyBorder="1" applyAlignment="1" applyProtection="1">
      <alignment horizontal="right" vertical="center"/>
      <protection locked="0"/>
    </xf>
    <xf numFmtId="186" fontId="7" fillId="34" borderId="15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/>
    </xf>
    <xf numFmtId="0" fontId="0" fillId="0" borderId="0" xfId="61" applyFont="1" applyAlignment="1">
      <alignment horizontal="center"/>
      <protection/>
    </xf>
    <xf numFmtId="49" fontId="0" fillId="0" borderId="0" xfId="61" applyNumberFormat="1" applyFont="1" applyAlignment="1">
      <alignment horizontal="center"/>
      <protection/>
    </xf>
    <xf numFmtId="14" fontId="0" fillId="0" borderId="0" xfId="61" applyNumberFormat="1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0" fillId="6" borderId="0" xfId="0" applyFill="1" applyAlignment="1">
      <alignment/>
    </xf>
    <xf numFmtId="203" fontId="0" fillId="0" borderId="0" xfId="61" applyNumberFormat="1" applyFont="1" applyAlignment="1">
      <alignment horizontal="center"/>
      <protection/>
    </xf>
    <xf numFmtId="203" fontId="0" fillId="6" borderId="0" xfId="0" applyNumberFormat="1" applyFill="1" applyAlignment="1">
      <alignment/>
    </xf>
    <xf numFmtId="200" fontId="0" fillId="36" borderId="0" xfId="61" applyNumberFormat="1" applyFont="1" applyFill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5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 locked="0"/>
    </xf>
    <xf numFmtId="0" fontId="67" fillId="0" borderId="26" xfId="0" applyFont="1" applyBorder="1" applyAlignment="1" applyProtection="1">
      <alignment vertical="center"/>
      <protection hidden="1"/>
    </xf>
    <xf numFmtId="0" fontId="67" fillId="0" borderId="27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 locked="0"/>
    </xf>
    <xf numFmtId="0" fontId="19" fillId="0" borderId="0" xfId="0" applyFont="1" applyAlignment="1" applyProtection="1">
      <alignment vertical="center"/>
      <protection hidden="1" locked="0"/>
    </xf>
    <xf numFmtId="0" fontId="65" fillId="0" borderId="0" xfId="0" applyFont="1" applyAlignment="1" applyProtection="1">
      <alignment horizontal="center" vertical="center"/>
      <protection hidden="1"/>
    </xf>
    <xf numFmtId="0" fontId="21" fillId="33" borderId="28" xfId="0" applyFont="1" applyFill="1" applyBorder="1" applyAlignment="1" applyProtection="1">
      <alignment horizontal="center" vertical="center"/>
      <protection hidden="1" locked="0"/>
    </xf>
    <xf numFmtId="0" fontId="19" fillId="0" borderId="29" xfId="0" applyFont="1" applyBorder="1" applyAlignment="1" applyProtection="1">
      <alignment horizontal="center" vertical="center"/>
      <protection hidden="1" locked="0"/>
    </xf>
    <xf numFmtId="0" fontId="19" fillId="0" borderId="30" xfId="0" applyFont="1" applyBorder="1" applyAlignment="1" applyProtection="1">
      <alignment horizontal="center" vertical="center"/>
      <protection hidden="1" locked="0"/>
    </xf>
    <xf numFmtId="14" fontId="65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 locked="0"/>
    </xf>
    <xf numFmtId="206" fontId="67" fillId="0" borderId="26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5" fillId="37" borderId="0" xfId="0" applyFont="1" applyFill="1" applyAlignment="1" applyProtection="1">
      <alignment vertical="center"/>
      <protection hidden="1" locked="0"/>
    </xf>
    <xf numFmtId="49" fontId="10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76" fontId="3" fillId="33" borderId="15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13" xfId="0" applyNumberFormat="1" applyFont="1" applyFill="1" applyBorder="1" applyAlignment="1" applyProtection="1">
      <alignment horizontal="right" vertical="center"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49" fontId="68" fillId="38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 applyProtection="1">
      <alignment horizontal="left" vertical="center"/>
      <protection locked="0"/>
    </xf>
    <xf numFmtId="0" fontId="3" fillId="0" borderId="35" xfId="0" applyNumberFormat="1" applyFont="1" applyBorder="1" applyAlignment="1" applyProtection="1">
      <alignment horizontal="left" vertical="center"/>
      <protection locked="0"/>
    </xf>
    <xf numFmtId="0" fontId="3" fillId="0" borderId="36" xfId="0" applyNumberFormat="1" applyFont="1" applyBorder="1" applyAlignment="1" applyProtection="1">
      <alignment horizontal="left" vertical="center"/>
      <protection locked="0"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38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176" fontId="3" fillId="39" borderId="13" xfId="0" applyNumberFormat="1" applyFont="1" applyFill="1" applyBorder="1" applyAlignment="1" applyProtection="1">
      <alignment horizontal="right" vertical="center"/>
      <protection/>
    </xf>
    <xf numFmtId="176" fontId="3" fillId="39" borderId="14" xfId="0" applyNumberFormat="1" applyFont="1" applyFill="1" applyBorder="1" applyAlignment="1" applyProtection="1">
      <alignment horizontal="right" vertical="center"/>
      <protection/>
    </xf>
    <xf numFmtId="0" fontId="2" fillId="39" borderId="39" xfId="0" applyFont="1" applyFill="1" applyBorder="1" applyAlignment="1" applyProtection="1">
      <alignment horizontal="center" vertical="center"/>
      <protection/>
    </xf>
    <xf numFmtId="0" fontId="2" fillId="39" borderId="40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2" fillId="39" borderId="33" xfId="0" applyFont="1" applyFill="1" applyBorder="1" applyAlignment="1" applyProtection="1">
      <alignment horizontal="center" vertical="center"/>
      <protection/>
    </xf>
    <xf numFmtId="0" fontId="2" fillId="39" borderId="43" xfId="0" applyFont="1" applyFill="1" applyBorder="1" applyAlignment="1" applyProtection="1">
      <alignment horizontal="center" vertical="center"/>
      <protection/>
    </xf>
    <xf numFmtId="176" fontId="3" fillId="39" borderId="11" xfId="0" applyNumberFormat="1" applyFont="1" applyFill="1" applyBorder="1" applyAlignment="1" applyProtection="1">
      <alignment horizontal="right" vertical="center"/>
      <protection/>
    </xf>
    <xf numFmtId="176" fontId="3" fillId="39" borderId="15" xfId="0" applyNumberFormat="1" applyFont="1" applyFill="1" applyBorder="1" applyAlignment="1" applyProtection="1">
      <alignment horizontal="right" vertical="center"/>
      <protection/>
    </xf>
    <xf numFmtId="176" fontId="3" fillId="39" borderId="12" xfId="0" applyNumberFormat="1" applyFont="1" applyFill="1" applyBorder="1" applyAlignment="1" applyProtection="1">
      <alignment horizontal="right" vertical="center"/>
      <protection/>
    </xf>
    <xf numFmtId="176" fontId="3" fillId="0" borderId="37" xfId="0" applyNumberFormat="1" applyFont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NumberFormat="1" applyFont="1" applyBorder="1" applyAlignment="1" applyProtection="1">
      <alignment horizontal="center" vertical="center"/>
      <protection locked="0"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38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6" fontId="3" fillId="33" borderId="45" xfId="0" applyNumberFormat="1" applyFont="1" applyFill="1" applyBorder="1" applyAlignment="1">
      <alignment horizontal="right" vertical="center"/>
    </xf>
    <xf numFmtId="176" fontId="3" fillId="33" borderId="35" xfId="0" applyNumberFormat="1" applyFont="1" applyFill="1" applyBorder="1" applyAlignment="1">
      <alignment horizontal="right" vertical="center"/>
    </xf>
    <xf numFmtId="176" fontId="3" fillId="33" borderId="36" xfId="0" applyNumberFormat="1" applyFont="1" applyFill="1" applyBorder="1" applyAlignment="1">
      <alignment horizontal="right" vertical="center"/>
    </xf>
    <xf numFmtId="176" fontId="5" fillId="39" borderId="10" xfId="0" applyNumberFormat="1" applyFont="1" applyFill="1" applyBorder="1" applyAlignment="1" applyProtection="1">
      <alignment horizontal="right" vertical="center"/>
      <protection/>
    </xf>
    <xf numFmtId="176" fontId="5" fillId="39" borderId="11" xfId="0" applyNumberFormat="1" applyFont="1" applyFill="1" applyBorder="1" applyAlignment="1" applyProtection="1">
      <alignment horizontal="right" vertical="center"/>
      <protection/>
    </xf>
    <xf numFmtId="176" fontId="5" fillId="39" borderId="15" xfId="0" applyNumberFormat="1" applyFont="1" applyFill="1" applyBorder="1" applyAlignment="1" applyProtection="1">
      <alignment horizontal="right" vertical="center"/>
      <protection/>
    </xf>
    <xf numFmtId="176" fontId="5" fillId="39" borderId="12" xfId="0" applyNumberFormat="1" applyFont="1" applyFill="1" applyBorder="1" applyAlignment="1" applyProtection="1">
      <alignment horizontal="right" vertical="center"/>
      <protection/>
    </xf>
    <xf numFmtId="176" fontId="5" fillId="39" borderId="13" xfId="0" applyNumberFormat="1" applyFont="1" applyFill="1" applyBorder="1" applyAlignment="1" applyProtection="1">
      <alignment horizontal="right" vertical="center"/>
      <protection/>
    </xf>
    <xf numFmtId="176" fontId="5" fillId="39" borderId="14" xfId="0" applyNumberFormat="1" applyFont="1" applyFill="1" applyBorder="1" applyAlignment="1" applyProtection="1">
      <alignment horizontal="right"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0" fontId="3" fillId="39" borderId="32" xfId="0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76" fontId="3" fillId="39" borderId="10" xfId="0" applyNumberFormat="1" applyFont="1" applyFill="1" applyBorder="1" applyAlignment="1" applyProtection="1">
      <alignment horizontal="right" vertical="center"/>
      <protection/>
    </xf>
    <xf numFmtId="176" fontId="3" fillId="39" borderId="37" xfId="0" applyNumberFormat="1" applyFont="1" applyFill="1" applyBorder="1" applyAlignment="1" applyProtection="1">
      <alignment horizontal="right" vertical="center"/>
      <protection/>
    </xf>
    <xf numFmtId="176" fontId="3" fillId="39" borderId="38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 shrinkToFit="1"/>
      <protection locked="0"/>
    </xf>
    <xf numFmtId="180" fontId="3" fillId="0" borderId="37" xfId="0" applyNumberFormat="1" applyFont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44" xfId="0" applyNumberFormat="1" applyFont="1" applyBorder="1" applyAlignment="1" applyProtection="1">
      <alignment horizontal="right" vertical="center"/>
      <protection locked="0"/>
    </xf>
    <xf numFmtId="176" fontId="3" fillId="0" borderId="46" xfId="0" applyNumberFormat="1" applyFont="1" applyBorder="1" applyAlignment="1" applyProtection="1">
      <alignment horizontal="right" vertical="center"/>
      <protection locked="0"/>
    </xf>
    <xf numFmtId="180" fontId="3" fillId="0" borderId="47" xfId="0" applyNumberFormat="1" applyFont="1" applyBorder="1" applyAlignment="1" applyProtection="1">
      <alignment horizontal="center" vertical="center" shrinkToFit="1"/>
      <protection locked="0"/>
    </xf>
    <xf numFmtId="180" fontId="3" fillId="0" borderId="48" xfId="0" applyNumberFormat="1" applyFont="1" applyBorder="1" applyAlignment="1" applyProtection="1">
      <alignment horizontal="center" vertical="center" shrinkToFit="1"/>
      <protection locked="0"/>
    </xf>
    <xf numFmtId="180" fontId="3" fillId="0" borderId="44" xfId="0" applyNumberFormat="1" applyFont="1" applyBorder="1" applyAlignment="1" applyProtection="1">
      <alignment horizontal="center" vertical="center" shrinkToFit="1"/>
      <protection locked="0"/>
    </xf>
    <xf numFmtId="0" fontId="3" fillId="0" borderId="49" xfId="0" applyNumberFormat="1" applyFont="1" applyBorder="1" applyAlignment="1" applyProtection="1">
      <alignment horizontal="left" vertical="center"/>
      <protection locked="0"/>
    </xf>
    <xf numFmtId="0" fontId="3" fillId="0" borderId="50" xfId="0" applyNumberFormat="1" applyFont="1" applyBorder="1" applyAlignment="1" applyProtection="1">
      <alignment horizontal="left" vertical="center"/>
      <protection locked="0"/>
    </xf>
    <xf numFmtId="0" fontId="3" fillId="0" borderId="51" xfId="0" applyNumberFormat="1" applyFont="1" applyBorder="1" applyAlignment="1" applyProtection="1">
      <alignment horizontal="left" vertical="center"/>
      <protection locked="0"/>
    </xf>
    <xf numFmtId="0" fontId="3" fillId="36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35" xfId="0" applyNumberFormat="1" applyFont="1" applyFill="1" applyBorder="1" applyAlignment="1" applyProtection="1">
      <alignment horizontal="center" vertical="center"/>
      <protection locked="0"/>
    </xf>
    <xf numFmtId="0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36" borderId="15" xfId="0" applyNumberFormat="1" applyFont="1" applyFill="1" applyBorder="1" applyAlignment="1" applyProtection="1">
      <alignment horizontal="center" vertical="center"/>
      <protection locked="0"/>
    </xf>
    <xf numFmtId="0" fontId="3" fillId="36" borderId="52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36" borderId="32" xfId="0" applyNumberFormat="1" applyFont="1" applyFill="1" applyBorder="1" applyAlignment="1" applyProtection="1">
      <alignment horizontal="right" vertical="center"/>
      <protection locked="0"/>
    </xf>
    <xf numFmtId="176" fontId="3" fillId="36" borderId="31" xfId="0" applyNumberFormat="1" applyFont="1" applyFill="1" applyBorder="1" applyAlignment="1" applyProtection="1">
      <alignment horizontal="right" vertical="center"/>
      <protection locked="0"/>
    </xf>
    <xf numFmtId="176" fontId="3" fillId="36" borderId="53" xfId="0" applyNumberFormat="1" applyFont="1" applyFill="1" applyBorder="1" applyAlignment="1" applyProtection="1">
      <alignment horizontal="right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15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13" xfId="0" applyNumberFormat="1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178" fontId="3" fillId="36" borderId="11" xfId="0" applyNumberFormat="1" applyFont="1" applyFill="1" applyBorder="1" applyAlignment="1" applyProtection="1">
      <alignment horizontal="center" vertical="center"/>
      <protection/>
    </xf>
    <xf numFmtId="178" fontId="3" fillId="36" borderId="15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76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49" fontId="3" fillId="36" borderId="12" xfId="0" applyNumberFormat="1" applyFont="1" applyFill="1" applyBorder="1" applyAlignment="1" applyProtection="1">
      <alignment horizontal="center" vertical="center"/>
      <protection/>
    </xf>
    <xf numFmtId="49" fontId="3" fillId="36" borderId="35" xfId="0" applyNumberFormat="1" applyFont="1" applyFill="1" applyBorder="1" applyAlignment="1" applyProtection="1">
      <alignment horizontal="center" vertical="center"/>
      <protection/>
    </xf>
    <xf numFmtId="49" fontId="3" fillId="36" borderId="45" xfId="0" applyNumberFormat="1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35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83" fontId="3" fillId="33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49" fontId="3" fillId="0" borderId="56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31" xfId="0" applyNumberFormat="1" applyFont="1" applyFill="1" applyBorder="1" applyAlignment="1" applyProtection="1">
      <alignment horizontal="center" vertical="center"/>
      <protection/>
    </xf>
    <xf numFmtId="0" fontId="3" fillId="36" borderId="15" xfId="0" applyNumberFormat="1" applyFont="1" applyFill="1" applyBorder="1" applyAlignment="1" applyProtection="1">
      <alignment horizontal="center" vertical="center"/>
      <protection/>
    </xf>
    <xf numFmtId="180" fontId="3" fillId="36" borderId="10" xfId="0" applyNumberFormat="1" applyFont="1" applyFill="1" applyBorder="1" applyAlignment="1" applyProtection="1">
      <alignment horizontal="center" vertical="center"/>
      <protection/>
    </xf>
    <xf numFmtId="180" fontId="3" fillId="36" borderId="37" xfId="0" applyNumberFormat="1" applyFont="1" applyFill="1" applyBorder="1" applyAlignment="1" applyProtection="1">
      <alignment horizontal="center" vertical="center"/>
      <protection/>
    </xf>
    <xf numFmtId="180" fontId="3" fillId="36" borderId="11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176" fontId="3" fillId="33" borderId="38" xfId="0" applyNumberFormat="1" applyFont="1" applyFill="1" applyBorder="1" applyAlignment="1" applyProtection="1">
      <alignment horizontal="center" vertical="center"/>
      <protection/>
    </xf>
    <xf numFmtId="176" fontId="3" fillId="33" borderId="45" xfId="0" applyNumberFormat="1" applyFont="1" applyFill="1" applyBorder="1" applyAlignment="1" applyProtection="1">
      <alignment horizontal="center" vertical="center"/>
      <protection/>
    </xf>
    <xf numFmtId="176" fontId="3" fillId="33" borderId="37" xfId="0" applyNumberFormat="1" applyFont="1" applyFill="1" applyBorder="1" applyAlignment="1" applyProtection="1">
      <alignment horizontal="center" vertical="center"/>
      <protection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57" xfId="0" applyNumberFormat="1" applyFont="1" applyFill="1" applyBorder="1" applyAlignment="1">
      <alignment horizontal="center" vertical="center"/>
    </xf>
    <xf numFmtId="182" fontId="3" fillId="33" borderId="13" xfId="0" applyNumberFormat="1" applyFont="1" applyFill="1" applyBorder="1" applyAlignment="1">
      <alignment horizontal="center" vertical="center"/>
    </xf>
    <xf numFmtId="182" fontId="3" fillId="33" borderId="45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0" xfId="62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59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82" fontId="3" fillId="33" borderId="11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center" vertical="center"/>
    </xf>
    <xf numFmtId="49" fontId="3" fillId="33" borderId="61" xfId="0" applyNumberFormat="1" applyFont="1" applyFill="1" applyBorder="1" applyAlignment="1">
      <alignment horizontal="center" vertical="center"/>
    </xf>
    <xf numFmtId="0" fontId="3" fillId="36" borderId="55" xfId="0" applyFont="1" applyFill="1" applyBorder="1" applyAlignment="1" applyProtection="1">
      <alignment horizontal="left" vertical="center" indent="1"/>
      <protection locked="0"/>
    </xf>
    <xf numFmtId="0" fontId="3" fillId="36" borderId="56" xfId="0" applyFont="1" applyFill="1" applyBorder="1" applyAlignment="1" applyProtection="1">
      <alignment horizontal="left" vertical="center" indent="1"/>
      <protection locked="0"/>
    </xf>
    <xf numFmtId="0" fontId="3" fillId="36" borderId="62" xfId="0" applyFont="1" applyFill="1" applyBorder="1" applyAlignment="1" applyProtection="1">
      <alignment horizontal="left" vertical="center" indent="1"/>
      <protection locked="0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183" fontId="3" fillId="33" borderId="54" xfId="0" applyNumberFormat="1" applyFont="1" applyFill="1" applyBorder="1" applyAlignment="1">
      <alignment horizontal="right" vertical="center"/>
    </xf>
    <xf numFmtId="49" fontId="3" fillId="33" borderId="54" xfId="0" applyNumberFormat="1" applyFont="1" applyFill="1" applyBorder="1" applyAlignment="1">
      <alignment horizontal="right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14" fontId="3" fillId="0" borderId="55" xfId="0" applyNumberFormat="1" applyFont="1" applyFill="1" applyBorder="1" applyAlignment="1" applyProtection="1">
      <alignment horizontal="center" vertical="center"/>
      <protection locked="0"/>
    </xf>
    <xf numFmtId="14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33" borderId="54" xfId="0" applyNumberFormat="1" applyFont="1" applyFill="1" applyBorder="1" applyAlignment="1">
      <alignment horizontal="center" vertical="center"/>
    </xf>
    <xf numFmtId="182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41" fontId="3" fillId="0" borderId="65" xfId="48" applyFont="1" applyBorder="1" applyAlignment="1">
      <alignment horizontal="center" vertical="center"/>
    </xf>
    <xf numFmtId="41" fontId="3" fillId="0" borderId="66" xfId="48" applyFont="1" applyBorder="1" applyAlignment="1">
      <alignment horizontal="center" vertical="center"/>
    </xf>
    <xf numFmtId="41" fontId="3" fillId="0" borderId="20" xfId="48" applyFont="1" applyBorder="1" applyAlignment="1">
      <alignment horizontal="center" vertical="center"/>
    </xf>
    <xf numFmtId="41" fontId="3" fillId="0" borderId="21" xfId="48" applyFont="1" applyBorder="1" applyAlignment="1">
      <alignment horizontal="center" vertical="center"/>
    </xf>
    <xf numFmtId="41" fontId="3" fillId="0" borderId="77" xfId="48" applyFont="1" applyBorder="1" applyAlignment="1">
      <alignment horizontal="center" vertical="center"/>
    </xf>
    <xf numFmtId="41" fontId="3" fillId="0" borderId="67" xfId="48" applyFont="1" applyBorder="1" applyAlignment="1">
      <alignment horizontal="center" vertical="center"/>
    </xf>
    <xf numFmtId="41" fontId="3" fillId="0" borderId="57" xfId="48" applyFont="1" applyBorder="1" applyAlignment="1">
      <alignment horizontal="center" vertical="center"/>
    </xf>
    <xf numFmtId="41" fontId="3" fillId="0" borderId="22" xfId="48" applyFont="1" applyBorder="1" applyAlignment="1">
      <alignment horizontal="center" vertical="center"/>
    </xf>
    <xf numFmtId="41" fontId="3" fillId="0" borderId="78" xfId="48" applyFont="1" applyBorder="1" applyAlignment="1">
      <alignment horizontal="center" vertical="center"/>
    </xf>
    <xf numFmtId="41" fontId="3" fillId="0" borderId="79" xfId="48" applyFont="1" applyBorder="1" applyAlignment="1">
      <alignment horizontal="center" vertical="center"/>
    </xf>
    <xf numFmtId="41" fontId="3" fillId="0" borderId="80" xfId="48" applyFont="1" applyBorder="1" applyAlignment="1">
      <alignment horizontal="center" vertical="center"/>
    </xf>
    <xf numFmtId="41" fontId="3" fillId="0" borderId="48" xfId="48" applyFont="1" applyBorder="1" applyAlignment="1">
      <alignment horizontal="center" vertical="center"/>
    </xf>
    <xf numFmtId="41" fontId="3" fillId="0" borderId="81" xfId="48" applyFont="1" applyBorder="1" applyAlignment="1">
      <alignment horizontal="center" vertical="center"/>
    </xf>
    <xf numFmtId="41" fontId="3" fillId="0" borderId="50" xfId="48" applyFont="1" applyBorder="1" applyAlignment="1">
      <alignment horizontal="center" vertical="center"/>
    </xf>
    <xf numFmtId="41" fontId="3" fillId="0" borderId="82" xfId="48" applyFont="1" applyBorder="1" applyAlignment="1">
      <alignment horizontal="center" vertical="center"/>
    </xf>
    <xf numFmtId="41" fontId="3" fillId="0" borderId="83" xfId="48" applyFont="1" applyBorder="1" applyAlignment="1">
      <alignment horizontal="center" vertical="center"/>
    </xf>
    <xf numFmtId="41" fontId="3" fillId="0" borderId="84" xfId="48" applyFont="1" applyBorder="1" applyAlignment="1">
      <alignment horizontal="center" vertical="center"/>
    </xf>
    <xf numFmtId="41" fontId="3" fillId="0" borderId="85" xfId="48" applyFont="1" applyBorder="1" applyAlignment="1">
      <alignment horizontal="center" vertical="center"/>
    </xf>
    <xf numFmtId="41" fontId="3" fillId="0" borderId="23" xfId="48" applyFont="1" applyBorder="1" applyAlignment="1">
      <alignment horizontal="center" vertical="center"/>
    </xf>
    <xf numFmtId="41" fontId="3" fillId="0" borderId="24" xfId="48" applyFont="1" applyBorder="1" applyAlignment="1">
      <alignment horizontal="center" vertical="center"/>
    </xf>
    <xf numFmtId="41" fontId="3" fillId="0" borderId="86" xfId="48" applyFont="1" applyBorder="1" applyAlignment="1">
      <alignment horizontal="center" vertical="center"/>
    </xf>
    <xf numFmtId="41" fontId="3" fillId="0" borderId="25" xfId="48" applyFont="1" applyBorder="1" applyAlignment="1">
      <alignment horizontal="center" vertical="center"/>
    </xf>
    <xf numFmtId="0" fontId="6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 locked="0"/>
    </xf>
    <xf numFmtId="0" fontId="65" fillId="0" borderId="0" xfId="0" applyFont="1" applyAlignment="1" applyProtection="1">
      <alignment horizontal="center" vertical="center"/>
      <protection hidden="1"/>
    </xf>
    <xf numFmtId="0" fontId="19" fillId="0" borderId="81" xfId="0" applyFont="1" applyBorder="1" applyAlignment="1" applyProtection="1">
      <alignment horizontal="center" vertical="center"/>
      <protection hidden="1" locked="0"/>
    </xf>
    <xf numFmtId="0" fontId="19" fillId="0" borderId="50" xfId="0" applyFont="1" applyBorder="1" applyAlignment="1" applyProtection="1">
      <alignment horizontal="center" vertical="center"/>
      <protection hidden="1" locked="0"/>
    </xf>
    <xf numFmtId="207" fontId="20" fillId="0" borderId="50" xfId="0" applyNumberFormat="1" applyFont="1" applyBorder="1" applyAlignment="1" applyProtection="1">
      <alignment horizontal="center" vertical="center"/>
      <protection hidden="1" locked="0"/>
    </xf>
    <xf numFmtId="207" fontId="20" fillId="0" borderId="79" xfId="0" applyNumberFormat="1" applyFont="1" applyBorder="1" applyAlignment="1" applyProtection="1">
      <alignment horizontal="center" vertical="center"/>
      <protection hidden="1" locked="0"/>
    </xf>
    <xf numFmtId="49" fontId="67" fillId="0" borderId="26" xfId="0" applyNumberFormat="1" applyFont="1" applyBorder="1" applyAlignment="1" applyProtection="1">
      <alignment horizontal="center" vertical="center"/>
      <protection hidden="1"/>
    </xf>
    <xf numFmtId="0" fontId="67" fillId="0" borderId="26" xfId="0" applyNumberFormat="1" applyFont="1" applyBorder="1" applyAlignment="1" applyProtection="1">
      <alignment horizontal="center" vertical="center"/>
      <protection hidden="1"/>
    </xf>
    <xf numFmtId="49" fontId="67" fillId="0" borderId="68" xfId="0" applyNumberFormat="1" applyFont="1" applyBorder="1" applyAlignment="1" applyProtection="1">
      <alignment horizontal="right" vertical="center"/>
      <protection hidden="1"/>
    </xf>
    <xf numFmtId="0" fontId="67" fillId="0" borderId="26" xfId="0" applyNumberFormat="1" applyFont="1" applyBorder="1" applyAlignment="1" applyProtection="1">
      <alignment horizontal="right" vertical="center"/>
      <protection hidden="1"/>
    </xf>
    <xf numFmtId="14" fontId="65" fillId="0" borderId="0" xfId="0" applyNumberFormat="1" applyFont="1" applyAlignment="1" applyProtection="1">
      <alignment horizontal="center" vertical="center"/>
      <protection hidden="1"/>
    </xf>
    <xf numFmtId="0" fontId="22" fillId="40" borderId="0" xfId="0" applyFont="1" applyFill="1" applyAlignment="1" applyProtection="1">
      <alignment horizontal="center" vertical="center" wrapText="1"/>
      <protection hidden="1" locked="0"/>
    </xf>
    <xf numFmtId="0" fontId="69" fillId="41" borderId="68" xfId="0" applyFont="1" applyFill="1" applyBorder="1" applyAlignment="1" applyProtection="1">
      <alignment horizontal="right" vertical="center"/>
      <protection hidden="1"/>
    </xf>
    <xf numFmtId="0" fontId="69" fillId="41" borderId="26" xfId="0" applyFont="1" applyFill="1" applyBorder="1" applyAlignment="1" applyProtection="1">
      <alignment horizontal="right" vertical="center"/>
      <protection hidden="1"/>
    </xf>
    <xf numFmtId="41" fontId="69" fillId="41" borderId="26" xfId="48" applyFont="1" applyFill="1" applyBorder="1" applyAlignment="1" applyProtection="1">
      <alignment horizontal="center" vertical="center"/>
      <protection hidden="1"/>
    </xf>
    <xf numFmtId="41" fontId="69" fillId="41" borderId="27" xfId="48" applyFont="1" applyFill="1" applyBorder="1" applyAlignment="1" applyProtection="1">
      <alignment horizontal="center" vertical="center"/>
      <protection hidden="1"/>
    </xf>
    <xf numFmtId="0" fontId="65" fillId="0" borderId="87" xfId="0" applyFont="1" applyBorder="1" applyAlignment="1" applyProtection="1">
      <alignment horizontal="center" vertical="center"/>
      <protection hidden="1"/>
    </xf>
    <xf numFmtId="0" fontId="65" fillId="0" borderId="88" xfId="0" applyFont="1" applyBorder="1" applyAlignment="1" applyProtection="1">
      <alignment horizontal="center" vertical="center"/>
      <protection hidden="1"/>
    </xf>
    <xf numFmtId="0" fontId="65" fillId="0" borderId="89" xfId="0" applyFont="1" applyBorder="1" applyAlignment="1" applyProtection="1">
      <alignment horizontal="center" vertical="center"/>
      <protection hidden="1"/>
    </xf>
    <xf numFmtId="0" fontId="65" fillId="6" borderId="90" xfId="0" applyFont="1" applyFill="1" applyBorder="1" applyAlignment="1" applyProtection="1">
      <alignment horizontal="center" vertical="center"/>
      <protection hidden="1"/>
    </xf>
    <xf numFmtId="0" fontId="65" fillId="6" borderId="54" xfId="0" applyFont="1" applyFill="1" applyBorder="1" applyAlignment="1" applyProtection="1">
      <alignment horizontal="center" vertical="center"/>
      <protection hidden="1"/>
    </xf>
    <xf numFmtId="0" fontId="65" fillId="6" borderId="91" xfId="0" applyFont="1" applyFill="1" applyBorder="1" applyAlignment="1" applyProtection="1">
      <alignment horizontal="center" vertical="center"/>
      <protection hidden="1"/>
    </xf>
    <xf numFmtId="41" fontId="65" fillId="6" borderId="92" xfId="48" applyFont="1" applyFill="1" applyBorder="1" applyAlignment="1" applyProtection="1">
      <alignment horizontal="right" vertical="center" indent="1"/>
      <protection hidden="1"/>
    </xf>
    <xf numFmtId="41" fontId="65" fillId="6" borderId="93" xfId="48" applyFont="1" applyFill="1" applyBorder="1" applyAlignment="1" applyProtection="1">
      <alignment horizontal="right" vertical="center" indent="1"/>
      <protection hidden="1"/>
    </xf>
    <xf numFmtId="0" fontId="65" fillId="7" borderId="90" xfId="0" applyFont="1" applyFill="1" applyBorder="1" applyAlignment="1" applyProtection="1">
      <alignment horizontal="center" vertical="center"/>
      <protection hidden="1"/>
    </xf>
    <xf numFmtId="0" fontId="65" fillId="7" borderId="54" xfId="0" applyFont="1" applyFill="1" applyBorder="1" applyAlignment="1" applyProtection="1">
      <alignment horizontal="center" vertical="center"/>
      <protection hidden="1"/>
    </xf>
    <xf numFmtId="0" fontId="65" fillId="7" borderId="91" xfId="0" applyFont="1" applyFill="1" applyBorder="1" applyAlignment="1" applyProtection="1">
      <alignment horizontal="center" vertical="center"/>
      <protection hidden="1"/>
    </xf>
    <xf numFmtId="41" fontId="65" fillId="7" borderId="94" xfId="48" applyFont="1" applyFill="1" applyBorder="1" applyAlignment="1" applyProtection="1">
      <alignment horizontal="right" vertical="center" indent="1"/>
      <protection hidden="1"/>
    </xf>
    <xf numFmtId="41" fontId="65" fillId="7" borderId="92" xfId="48" applyFont="1" applyFill="1" applyBorder="1" applyAlignment="1" applyProtection="1">
      <alignment horizontal="right" vertical="center" indent="1"/>
      <protection hidden="1"/>
    </xf>
    <xf numFmtId="41" fontId="65" fillId="0" borderId="95" xfId="48" applyFont="1" applyBorder="1" applyAlignment="1" applyProtection="1">
      <alignment vertical="center"/>
      <protection hidden="1"/>
    </xf>
    <xf numFmtId="41" fontId="65" fillId="0" borderId="44" xfId="48" applyFont="1" applyBorder="1" applyAlignment="1" applyProtection="1">
      <alignment vertical="center"/>
      <protection hidden="1"/>
    </xf>
    <xf numFmtId="41" fontId="65" fillId="0" borderId="96" xfId="48" applyFont="1" applyBorder="1" applyAlignment="1" applyProtection="1">
      <alignment horizontal="right" vertical="center" indent="1"/>
      <protection hidden="1"/>
    </xf>
    <xf numFmtId="41" fontId="65" fillId="0" borderId="97" xfId="48" applyFont="1" applyBorder="1" applyAlignment="1" applyProtection="1">
      <alignment horizontal="right" vertical="center" indent="1"/>
      <protection hidden="1"/>
    </xf>
    <xf numFmtId="41" fontId="65" fillId="0" borderId="97" xfId="48" applyFont="1" applyBorder="1" applyAlignment="1" applyProtection="1">
      <alignment vertical="center"/>
      <protection hidden="1"/>
    </xf>
    <xf numFmtId="41" fontId="65" fillId="0" borderId="44" xfId="48" applyFont="1" applyBorder="1" applyAlignment="1" applyProtection="1">
      <alignment horizontal="right" vertical="center" indent="1"/>
      <protection hidden="1"/>
    </xf>
    <xf numFmtId="41" fontId="65" fillId="0" borderId="98" xfId="48" applyFont="1" applyBorder="1" applyAlignment="1" applyProtection="1">
      <alignment vertical="center"/>
      <protection hidden="1"/>
    </xf>
    <xf numFmtId="41" fontId="65" fillId="0" borderId="21" xfId="48" applyFont="1" applyBorder="1" applyAlignment="1" applyProtection="1">
      <alignment vertical="center"/>
      <protection hidden="1"/>
    </xf>
    <xf numFmtId="41" fontId="65" fillId="0" borderId="99" xfId="48" applyFont="1" applyBorder="1" applyAlignment="1" applyProtection="1">
      <alignment horizontal="right" vertical="center" indent="1"/>
      <protection hidden="1"/>
    </xf>
    <xf numFmtId="41" fontId="65" fillId="0" borderId="100" xfId="48" applyFont="1" applyBorder="1" applyAlignment="1" applyProtection="1">
      <alignment horizontal="right" vertical="center" indent="1"/>
      <protection hidden="1"/>
    </xf>
    <xf numFmtId="41" fontId="65" fillId="0" borderId="100" xfId="48" applyFont="1" applyBorder="1" applyAlignment="1" applyProtection="1">
      <alignment vertical="center"/>
      <protection hidden="1"/>
    </xf>
    <xf numFmtId="41" fontId="65" fillId="0" borderId="21" xfId="48" applyFont="1" applyBorder="1" applyAlignment="1" applyProtection="1">
      <alignment horizontal="right" vertical="center" indent="1"/>
      <protection hidden="1"/>
    </xf>
    <xf numFmtId="41" fontId="65" fillId="0" borderId="101" xfId="48" applyFont="1" applyBorder="1" applyAlignment="1" applyProtection="1">
      <alignment vertical="center"/>
      <protection hidden="1"/>
    </xf>
    <xf numFmtId="41" fontId="65" fillId="0" borderId="29" xfId="48" applyFont="1" applyBorder="1" applyAlignment="1" applyProtection="1">
      <alignment vertical="center"/>
      <protection hidden="1"/>
    </xf>
    <xf numFmtId="41" fontId="65" fillId="0" borderId="30" xfId="48" applyFont="1" applyBorder="1" applyAlignment="1" applyProtection="1">
      <alignment vertical="center"/>
      <protection hidden="1"/>
    </xf>
    <xf numFmtId="41" fontId="65" fillId="0" borderId="57" xfId="48" applyFont="1" applyBorder="1" applyAlignment="1" applyProtection="1">
      <alignment horizontal="right" vertical="center" indent="1"/>
      <protection hidden="1"/>
    </xf>
    <xf numFmtId="41" fontId="65" fillId="0" borderId="29" xfId="48" applyFont="1" applyBorder="1" applyAlignment="1" applyProtection="1">
      <alignment horizontal="right" vertical="center" indent="1"/>
      <protection hidden="1"/>
    </xf>
    <xf numFmtId="41" fontId="65" fillId="0" borderId="102" xfId="48" applyFont="1" applyBorder="1" applyAlignment="1" applyProtection="1">
      <alignment horizontal="right" vertical="center" indent="1"/>
      <protection hidden="1"/>
    </xf>
    <xf numFmtId="208" fontId="65" fillId="0" borderId="57" xfId="48" applyNumberFormat="1" applyFont="1" applyBorder="1" applyAlignment="1" applyProtection="1">
      <alignment horizontal="right" vertical="center" indent="1"/>
      <protection hidden="1"/>
    </xf>
    <xf numFmtId="208" fontId="65" fillId="0" borderId="29" xfId="48" applyNumberFormat="1" applyFont="1" applyBorder="1" applyAlignment="1" applyProtection="1">
      <alignment horizontal="right" vertical="center" indent="1"/>
      <protection hidden="1"/>
    </xf>
    <xf numFmtId="208" fontId="65" fillId="0" borderId="102" xfId="48" applyNumberFormat="1" applyFont="1" applyBorder="1" applyAlignment="1" applyProtection="1">
      <alignment horizontal="right" vertical="center" indent="1"/>
      <protection hidden="1"/>
    </xf>
    <xf numFmtId="0" fontId="65" fillId="0" borderId="103" xfId="0" applyFont="1" applyBorder="1" applyAlignment="1" applyProtection="1">
      <alignment horizontal="left" vertical="top" wrapText="1"/>
      <protection hidden="1"/>
    </xf>
    <xf numFmtId="0" fontId="65" fillId="0" borderId="104" xfId="0" applyFont="1" applyBorder="1" applyAlignment="1" applyProtection="1">
      <alignment horizontal="left" vertical="top"/>
      <protection hidden="1"/>
    </xf>
    <xf numFmtId="0" fontId="65" fillId="0" borderId="105" xfId="0" applyFont="1" applyBorder="1" applyAlignment="1" applyProtection="1">
      <alignment horizontal="left" vertical="top"/>
      <protection hidden="1"/>
    </xf>
    <xf numFmtId="0" fontId="65" fillId="0" borderId="106" xfId="0" applyFont="1" applyBorder="1" applyAlignment="1" applyProtection="1">
      <alignment horizontal="left" vertical="top"/>
      <protection hidden="1"/>
    </xf>
    <xf numFmtId="0" fontId="65" fillId="0" borderId="0" xfId="0" applyFont="1" applyAlignment="1" applyProtection="1">
      <alignment horizontal="left" vertical="top"/>
      <protection hidden="1"/>
    </xf>
    <xf numFmtId="0" fontId="65" fillId="0" borderId="107" xfId="0" applyFont="1" applyBorder="1" applyAlignment="1" applyProtection="1">
      <alignment horizontal="left" vertical="top"/>
      <protection hidden="1"/>
    </xf>
    <xf numFmtId="0" fontId="65" fillId="0" borderId="108" xfId="0" applyFont="1" applyBorder="1" applyAlignment="1" applyProtection="1">
      <alignment horizontal="left" vertical="top"/>
      <protection hidden="1"/>
    </xf>
    <xf numFmtId="0" fontId="65" fillId="0" borderId="58" xfId="0" applyFont="1" applyBorder="1" applyAlignment="1" applyProtection="1">
      <alignment horizontal="left" vertical="top"/>
      <protection hidden="1"/>
    </xf>
    <xf numFmtId="0" fontId="65" fillId="0" borderId="109" xfId="0" applyFont="1" applyBorder="1" applyAlignment="1" applyProtection="1">
      <alignment horizontal="left" vertical="top"/>
      <protection hidden="1"/>
    </xf>
    <xf numFmtId="0" fontId="65" fillId="0" borderId="0" xfId="0" applyFont="1" applyAlignment="1" applyProtection="1">
      <alignment vertical="center"/>
      <protection hidden="1"/>
    </xf>
    <xf numFmtId="209" fontId="65" fillId="0" borderId="21" xfId="48" applyNumberFormat="1" applyFont="1" applyBorder="1" applyAlignment="1" applyProtection="1">
      <alignment horizontal="right" vertical="center" indent="1"/>
      <protection hidden="1"/>
    </xf>
    <xf numFmtId="209" fontId="65" fillId="0" borderId="99" xfId="48" applyNumberFormat="1" applyFont="1" applyBorder="1" applyAlignment="1" applyProtection="1">
      <alignment horizontal="right" vertical="center" indent="1"/>
      <protection hidden="1"/>
    </xf>
    <xf numFmtId="0" fontId="66" fillId="36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일용근로내역" xfId="61"/>
    <cellStyle name="Hyperlink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13</xdr:row>
      <xdr:rowOff>28575</xdr:rowOff>
    </xdr:from>
    <xdr:to>
      <xdr:col>30</xdr:col>
      <xdr:colOff>571500</xdr:colOff>
      <xdr:row>13</xdr:row>
      <xdr:rowOff>333375</xdr:rowOff>
    </xdr:to>
    <xdr:sp macro="[0]!printall">
      <xdr:nvSpPr>
        <xdr:cNvPr id="1" name="Rectangle 3"/>
        <xdr:cNvSpPr>
          <a:spLocks/>
        </xdr:cNvSpPr>
      </xdr:nvSpPr>
      <xdr:spPr>
        <a:xfrm>
          <a:off x="6743700" y="2724150"/>
          <a:ext cx="2733675" cy="30480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지정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명세서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print</a:t>
          </a:r>
        </a:p>
      </xdr:txBody>
    </xdr:sp>
    <xdr:clientData/>
  </xdr:twoCellAnchor>
  <xdr:twoCellAnchor>
    <xdr:from>
      <xdr:col>27</xdr:col>
      <xdr:colOff>0</xdr:colOff>
      <xdr:row>3</xdr:row>
      <xdr:rowOff>266700</xdr:rowOff>
    </xdr:from>
    <xdr:to>
      <xdr:col>28</xdr:col>
      <xdr:colOff>238125</xdr:colOff>
      <xdr:row>4</xdr:row>
      <xdr:rowOff>66675</xdr:rowOff>
    </xdr:to>
    <xdr:sp macro="[0]!처음으로d">
      <xdr:nvSpPr>
        <xdr:cNvPr id="2" name="Rectangle 4"/>
        <xdr:cNvSpPr>
          <a:spLocks/>
        </xdr:cNvSpPr>
      </xdr:nvSpPr>
      <xdr:spPr>
        <a:xfrm>
          <a:off x="6619875" y="790575"/>
          <a:ext cx="1000125" cy="304800"/>
        </a:xfrm>
        <a:prstGeom prst="rect">
          <a:avLst/>
        </a:prstGeom>
        <a:noFill/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666699"/>
              </a:solidFill>
            </a:rPr>
            <a:t>처음으로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m------------------------------\&#50629;&#52404;&#44288;&#47532;&#54260;&#45908;----------\&#50612;&#47536;&#51060;&#51665;\&#49436;&#49885;-&#46160;&#47336;&#45572;&#47532;&#51201;&#50857;%20&#50612;&#47536;&#51060;&#51665;&#44553;&#50668;&#45824;&#51109;(2021&#51076;&#44552;&#47749;&#49464;209&#54924;&#44228;&#51077;&#4714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직원명부"/>
      <sheetName val="간이세액"/>
      <sheetName val="급여기준"/>
      <sheetName val="급여대장"/>
      <sheetName val="급여명세서"/>
      <sheetName val="2012.9"/>
      <sheetName val="봉급대장"/>
      <sheetName val="회계입력용(복사하여값만붙여넣기)"/>
      <sheetName val="2014.2"/>
      <sheetName val="봉급명세(은행용)"/>
      <sheetName val="퇴직적립금(은행용)"/>
      <sheetName val="4대보험시설부담금"/>
    </sheetNames>
    <sheetDataSet>
      <sheetData sheetId="0">
        <row r="4">
          <cell r="M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</row>
        <row r="5">
          <cell r="M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</row>
        <row r="6">
          <cell r="M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</row>
        <row r="7">
          <cell r="M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</row>
        <row r="8">
          <cell r="M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</row>
        <row r="9">
          <cell r="M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</row>
        <row r="10">
          <cell r="M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</row>
        <row r="11">
          <cell r="M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</row>
        <row r="12">
          <cell r="M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</row>
        <row r="13">
          <cell r="M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4">
          <cell r="M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</row>
        <row r="15">
          <cell r="M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</row>
        <row r="16">
          <cell r="M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</row>
        <row r="17">
          <cell r="M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</row>
        <row r="18">
          <cell r="M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</row>
        <row r="19">
          <cell r="M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</row>
        <row r="20">
          <cell r="M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</row>
        <row r="21">
          <cell r="M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</row>
        <row r="22">
          <cell r="M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</row>
        <row r="23">
          <cell r="M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</row>
        <row r="24">
          <cell r="M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</row>
        <row r="25">
          <cell r="M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</row>
        <row r="26">
          <cell r="M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</row>
        <row r="27">
          <cell r="M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</row>
        <row r="28">
          <cell r="M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</row>
        <row r="29">
          <cell r="M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</row>
        <row r="30">
          <cell r="M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</row>
        <row r="31">
          <cell r="M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</row>
        <row r="32">
          <cell r="M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</row>
        <row r="33">
          <cell r="M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</row>
        <row r="34">
          <cell r="M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</row>
        <row r="35">
          <cell r="M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</row>
        <row r="36">
          <cell r="M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</row>
        <row r="37">
          <cell r="M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</row>
        <row r="38">
          <cell r="M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</row>
        <row r="39">
          <cell r="M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116"/>
  <sheetViews>
    <sheetView zoomScalePageLayoutView="0" workbookViewId="0" topLeftCell="A1">
      <selection activeCell="X11" sqref="X11"/>
    </sheetView>
  </sheetViews>
  <sheetFormatPr defaultColWidth="8.88671875" defaultRowHeight="13.5"/>
  <cols>
    <col min="1" max="3" width="2.3359375" style="1" customWidth="1"/>
    <col min="4" max="6" width="2.3359375" style="2" customWidth="1"/>
    <col min="7" max="11" width="2.3359375" style="7" customWidth="1"/>
    <col min="12" max="15" width="2.3359375" style="2" customWidth="1"/>
    <col min="16" max="18" width="2.3359375" style="3" customWidth="1"/>
    <col min="19" max="36" width="2.3359375" style="4" customWidth="1"/>
    <col min="37" max="37" width="2.3359375" style="2" customWidth="1"/>
    <col min="38" max="51" width="2.3359375" style="5" customWidth="1"/>
    <col min="52" max="53" width="2.3359375" style="2" customWidth="1"/>
    <col min="54" max="58" width="6.6640625" style="4" customWidth="1"/>
    <col min="59" max="59" width="8.88671875" style="50" customWidth="1"/>
    <col min="60" max="16384" width="8.88671875" style="6" customWidth="1"/>
  </cols>
  <sheetData>
    <row r="1" spans="1:59" s="15" customFormat="1" ht="18" customHeight="1">
      <c r="A1" s="73" t="s">
        <v>286</v>
      </c>
      <c r="B1" s="73"/>
      <c r="C1" s="73"/>
      <c r="D1" s="73"/>
      <c r="E1" s="73"/>
      <c r="F1" s="73"/>
      <c r="G1" s="73"/>
      <c r="H1" s="74" t="s">
        <v>247</v>
      </c>
      <c r="I1" s="74"/>
      <c r="J1" s="73" t="s">
        <v>285</v>
      </c>
      <c r="K1" s="73"/>
      <c r="L1" s="73"/>
      <c r="M1" s="73"/>
      <c r="N1" s="74" t="s">
        <v>248</v>
      </c>
      <c r="O1" s="74"/>
      <c r="P1" s="16"/>
      <c r="Q1" s="16"/>
      <c r="R1" s="9"/>
      <c r="S1" s="8"/>
      <c r="T1" s="8"/>
      <c r="U1" s="214" t="s">
        <v>263</v>
      </c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14"/>
      <c r="AL1" s="12"/>
      <c r="AM1" s="11"/>
      <c r="AN1" s="217" t="s">
        <v>20</v>
      </c>
      <c r="AO1" s="218"/>
      <c r="AP1" s="223" t="s">
        <v>17</v>
      </c>
      <c r="AQ1" s="223"/>
      <c r="AR1" s="223"/>
      <c r="AS1" s="213"/>
      <c r="AT1" s="213"/>
      <c r="AU1" s="213"/>
      <c r="AV1" s="213"/>
      <c r="AW1" s="213"/>
      <c r="AX1" s="213"/>
      <c r="AY1" s="213"/>
      <c r="AZ1" s="213"/>
      <c r="BA1" s="240"/>
      <c r="BB1" s="241" t="s">
        <v>249</v>
      </c>
      <c r="BC1" s="242"/>
      <c r="BD1" s="242"/>
      <c r="BE1" s="242"/>
      <c r="BF1" s="243"/>
      <c r="BG1" s="48"/>
    </row>
    <row r="2" spans="1:59" s="15" customFormat="1" ht="18" customHeight="1" thickBot="1">
      <c r="A2" s="73"/>
      <c r="B2" s="73"/>
      <c r="C2" s="73"/>
      <c r="D2" s="73"/>
      <c r="E2" s="73"/>
      <c r="F2" s="73"/>
      <c r="G2" s="73"/>
      <c r="H2" s="74"/>
      <c r="I2" s="74"/>
      <c r="J2" s="73"/>
      <c r="K2" s="73"/>
      <c r="L2" s="73"/>
      <c r="M2" s="73"/>
      <c r="N2" s="74"/>
      <c r="O2" s="74"/>
      <c r="P2" s="16"/>
      <c r="Q2" s="16"/>
      <c r="R2" s="9"/>
      <c r="S2" s="8"/>
      <c r="T2" s="8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14"/>
      <c r="AL2" s="12"/>
      <c r="AM2" s="11"/>
      <c r="AN2" s="219"/>
      <c r="AO2" s="220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10"/>
      <c r="BB2" s="51" t="s">
        <v>252</v>
      </c>
      <c r="BC2" s="52" t="s">
        <v>253</v>
      </c>
      <c r="BD2" s="52" t="s">
        <v>250</v>
      </c>
      <c r="BE2" s="52" t="s">
        <v>251</v>
      </c>
      <c r="BF2" s="53" t="s">
        <v>257</v>
      </c>
      <c r="BG2" s="48"/>
    </row>
    <row r="3" spans="1:59" s="15" customFormat="1" ht="18" customHeight="1" thickBot="1" thickTop="1">
      <c r="A3" s="86" t="s">
        <v>261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"/>
      <c r="T3" s="8"/>
      <c r="U3" s="10"/>
      <c r="V3" s="239"/>
      <c r="W3" s="239"/>
      <c r="X3" s="239"/>
      <c r="Y3" s="239"/>
      <c r="Z3" s="239"/>
      <c r="AA3" s="231"/>
      <c r="AB3" s="231"/>
      <c r="AC3" s="232"/>
      <c r="AD3" s="232"/>
      <c r="AE3" s="232"/>
      <c r="AF3" s="192"/>
      <c r="AG3" s="192"/>
      <c r="AH3" s="192"/>
      <c r="AI3" s="192"/>
      <c r="AJ3" s="13"/>
      <c r="AK3" s="14"/>
      <c r="AL3" s="12"/>
      <c r="AM3" s="11"/>
      <c r="AN3" s="221"/>
      <c r="AO3" s="222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B3" s="54">
        <v>16</v>
      </c>
      <c r="BC3" s="55">
        <v>2.5</v>
      </c>
      <c r="BD3" s="55">
        <v>7</v>
      </c>
      <c r="BE3" s="55">
        <v>0.6</v>
      </c>
      <c r="BF3" s="56">
        <v>0</v>
      </c>
      <c r="BG3" s="48"/>
    </row>
    <row r="4" spans="1:59" s="15" customFormat="1" ht="18" customHeight="1" thickBot="1">
      <c r="A4" s="224" t="s">
        <v>18</v>
      </c>
      <c r="B4" s="225"/>
      <c r="C4" s="225"/>
      <c r="D4" s="225"/>
      <c r="E4" s="225"/>
      <c r="F4" s="226" t="s">
        <v>287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  <c r="S4" s="229" t="s">
        <v>19</v>
      </c>
      <c r="T4" s="230"/>
      <c r="U4" s="230"/>
      <c r="V4" s="230"/>
      <c r="W4" s="230"/>
      <c r="X4" s="193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233" t="s">
        <v>211</v>
      </c>
      <c r="AJ4" s="234"/>
      <c r="AK4" s="234"/>
      <c r="AL4" s="234"/>
      <c r="AM4" s="234"/>
      <c r="AN4" s="235"/>
      <c r="AO4" s="235"/>
      <c r="AP4" s="236"/>
      <c r="AQ4" s="237" t="s">
        <v>1</v>
      </c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44" t="s">
        <v>254</v>
      </c>
      <c r="BC4" s="245"/>
      <c r="BD4" s="245"/>
      <c r="BE4" s="245"/>
      <c r="BF4" s="246"/>
      <c r="BG4" s="48"/>
    </row>
    <row r="5" spans="1:59" s="26" customFormat="1" ht="18.75" customHeight="1">
      <c r="A5" s="195" t="s">
        <v>0</v>
      </c>
      <c r="B5" s="196"/>
      <c r="C5" s="197"/>
      <c r="D5" s="198" t="s">
        <v>14</v>
      </c>
      <c r="E5" s="199"/>
      <c r="F5" s="200"/>
      <c r="G5" s="201" t="s">
        <v>1</v>
      </c>
      <c r="H5" s="202"/>
      <c r="I5" s="203"/>
      <c r="J5" s="203"/>
      <c r="K5" s="203"/>
      <c r="L5" s="191"/>
      <c r="M5" s="191"/>
      <c r="N5" s="191"/>
      <c r="O5" s="191"/>
      <c r="P5" s="172" t="s">
        <v>13</v>
      </c>
      <c r="Q5" s="172"/>
      <c r="R5" s="173"/>
      <c r="S5" s="24">
        <v>1</v>
      </c>
      <c r="T5" s="23">
        <v>2</v>
      </c>
      <c r="U5" s="23">
        <v>3</v>
      </c>
      <c r="V5" s="23">
        <v>4</v>
      </c>
      <c r="W5" s="23">
        <v>5</v>
      </c>
      <c r="X5" s="23">
        <v>6</v>
      </c>
      <c r="Y5" s="23">
        <v>7</v>
      </c>
      <c r="Z5" s="23">
        <v>8</v>
      </c>
      <c r="AA5" s="23">
        <v>9</v>
      </c>
      <c r="AB5" s="23">
        <v>10</v>
      </c>
      <c r="AC5" s="23">
        <v>11</v>
      </c>
      <c r="AD5" s="23">
        <v>12</v>
      </c>
      <c r="AE5" s="23">
        <v>13</v>
      </c>
      <c r="AF5" s="23">
        <v>14</v>
      </c>
      <c r="AG5" s="23">
        <v>15</v>
      </c>
      <c r="AH5" s="25"/>
      <c r="AI5" s="174" t="s">
        <v>16</v>
      </c>
      <c r="AJ5" s="175"/>
      <c r="AK5" s="179" t="s">
        <v>2</v>
      </c>
      <c r="AL5" s="166" t="s">
        <v>3</v>
      </c>
      <c r="AM5" s="167"/>
      <c r="AN5" s="167"/>
      <c r="AO5" s="168"/>
      <c r="AP5" s="208" t="s">
        <v>4</v>
      </c>
      <c r="AQ5" s="167"/>
      <c r="AR5" s="167"/>
      <c r="AS5" s="167" t="s">
        <v>5</v>
      </c>
      <c r="AT5" s="167"/>
      <c r="AU5" s="178"/>
      <c r="AV5" s="166" t="s">
        <v>6</v>
      </c>
      <c r="AW5" s="167"/>
      <c r="AX5" s="167"/>
      <c r="AY5" s="168"/>
      <c r="AZ5" s="204" t="s">
        <v>7</v>
      </c>
      <c r="BA5" s="205"/>
      <c r="BB5" s="247" t="s">
        <v>255</v>
      </c>
      <c r="BC5" s="248"/>
      <c r="BD5" s="248" t="s">
        <v>256</v>
      </c>
      <c r="BE5" s="251"/>
      <c r="BF5" s="252"/>
      <c r="BG5" s="49"/>
    </row>
    <row r="6" spans="1:59" s="26" customFormat="1" ht="18.75" customHeight="1" thickBot="1">
      <c r="A6" s="181" t="s">
        <v>8</v>
      </c>
      <c r="B6" s="182"/>
      <c r="C6" s="183"/>
      <c r="D6" s="184" t="s">
        <v>15</v>
      </c>
      <c r="E6" s="185"/>
      <c r="F6" s="186"/>
      <c r="G6" s="187"/>
      <c r="H6" s="188"/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27">
        <v>16</v>
      </c>
      <c r="T6" s="28">
        <v>17</v>
      </c>
      <c r="U6" s="28">
        <v>18</v>
      </c>
      <c r="V6" s="28">
        <v>19</v>
      </c>
      <c r="W6" s="28">
        <v>20</v>
      </c>
      <c r="X6" s="28">
        <v>21</v>
      </c>
      <c r="Y6" s="28">
        <v>22</v>
      </c>
      <c r="Z6" s="28">
        <v>23</v>
      </c>
      <c r="AA6" s="28">
        <v>24</v>
      </c>
      <c r="AB6" s="28">
        <v>25</v>
      </c>
      <c r="AC6" s="28">
        <v>26</v>
      </c>
      <c r="AD6" s="28">
        <v>27</v>
      </c>
      <c r="AE6" s="28">
        <v>28</v>
      </c>
      <c r="AF6" s="28">
        <v>29</v>
      </c>
      <c r="AG6" s="28">
        <v>30</v>
      </c>
      <c r="AH6" s="29">
        <v>31</v>
      </c>
      <c r="AI6" s="176"/>
      <c r="AJ6" s="177"/>
      <c r="AK6" s="180"/>
      <c r="AL6" s="169" t="s">
        <v>9</v>
      </c>
      <c r="AM6" s="170"/>
      <c r="AN6" s="170"/>
      <c r="AO6" s="171"/>
      <c r="AP6" s="206" t="s">
        <v>10</v>
      </c>
      <c r="AQ6" s="170"/>
      <c r="AR6" s="170"/>
      <c r="AS6" s="170" t="s">
        <v>11</v>
      </c>
      <c r="AT6" s="170"/>
      <c r="AU6" s="207"/>
      <c r="AV6" s="169"/>
      <c r="AW6" s="170"/>
      <c r="AX6" s="170"/>
      <c r="AY6" s="171"/>
      <c r="AZ6" s="188"/>
      <c r="BA6" s="180"/>
      <c r="BB6" s="249"/>
      <c r="BC6" s="250"/>
      <c r="BD6" s="250"/>
      <c r="BE6" s="253"/>
      <c r="BF6" s="254"/>
      <c r="BG6" s="49"/>
    </row>
    <row r="7" spans="1:58" ht="18.75" customHeight="1">
      <c r="A7" s="75">
        <v>1</v>
      </c>
      <c r="B7" s="76"/>
      <c r="C7" s="77"/>
      <c r="D7" s="156" t="s">
        <v>262</v>
      </c>
      <c r="E7" s="157"/>
      <c r="F7" s="158"/>
      <c r="G7" s="159" t="s">
        <v>260</v>
      </c>
      <c r="H7" s="160"/>
      <c r="I7" s="160"/>
      <c r="J7" s="160"/>
      <c r="K7" s="161"/>
      <c r="L7" s="162"/>
      <c r="M7" s="162"/>
      <c r="N7" s="162"/>
      <c r="O7" s="162"/>
      <c r="P7" s="163">
        <v>83140</v>
      </c>
      <c r="Q7" s="164"/>
      <c r="R7" s="165"/>
      <c r="S7" s="17"/>
      <c r="T7" s="18"/>
      <c r="U7" s="18"/>
      <c r="V7" s="18">
        <v>1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2"/>
      <c r="AI7" s="90">
        <f>IF(D8="일급",(32-COUNTBLANK(S7:AH8))*8,SUM(S7:AH8))</f>
        <v>8</v>
      </c>
      <c r="AJ7" s="91"/>
      <c r="AK7" s="110">
        <f>32-COUNTBLANK(S7:AH8)</f>
        <v>1</v>
      </c>
      <c r="AL7" s="78">
        <f>IF(D8="일급",AK7*P7,P7*AI7)</f>
        <v>83140</v>
      </c>
      <c r="AM7" s="79"/>
      <c r="AN7" s="79"/>
      <c r="AO7" s="80"/>
      <c r="AP7" s="105"/>
      <c r="AQ7" s="84"/>
      <c r="AR7" s="84"/>
      <c r="AS7" s="84"/>
      <c r="AT7" s="84"/>
      <c r="AU7" s="85"/>
      <c r="AV7" s="78">
        <f>AL7-(AS8+AS7+AP7+AP8+AL8)</f>
        <v>82480</v>
      </c>
      <c r="AW7" s="79"/>
      <c r="AX7" s="79"/>
      <c r="AY7" s="80"/>
      <c r="AZ7" s="115"/>
      <c r="BA7" s="116"/>
      <c r="BB7" s="255">
        <f>IF(A8="","",ROUNDDOWN(AL7*$BB$3/2/1000,-1)+ROUNDDOWN(AL7*$BC$3/1000,-1))</f>
        <v>860</v>
      </c>
      <c r="BC7" s="256"/>
      <c r="BD7" s="256">
        <f>IF(A8="","",ROUNDDOWN(AL7*($BD$3+$BE$3+$BF$3)/1000,-1))</f>
        <v>630</v>
      </c>
      <c r="BE7" s="259"/>
      <c r="BF7" s="260"/>
    </row>
    <row r="8" spans="1:58" ht="18.75" customHeight="1">
      <c r="A8" s="153" t="s">
        <v>258</v>
      </c>
      <c r="B8" s="154"/>
      <c r="C8" s="155"/>
      <c r="D8" s="112" t="s">
        <v>259</v>
      </c>
      <c r="E8" s="113"/>
      <c r="F8" s="114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92"/>
      <c r="AJ8" s="93"/>
      <c r="AK8" s="111"/>
      <c r="AL8" s="81">
        <f>IF(AL7="",0,ROUNDDOWN(AL7*0.8%,-1))</f>
        <v>660</v>
      </c>
      <c r="AM8" s="82"/>
      <c r="AN8" s="82"/>
      <c r="AO8" s="83"/>
      <c r="AP8" s="119"/>
      <c r="AQ8" s="120"/>
      <c r="AR8" s="120"/>
      <c r="AS8" s="121">
        <f>IF(AS7="",0,ROUNDDOWN(AS7/10,-1))</f>
        <v>0</v>
      </c>
      <c r="AT8" s="122"/>
      <c r="AU8" s="123"/>
      <c r="AV8" s="81"/>
      <c r="AW8" s="82"/>
      <c r="AX8" s="82"/>
      <c r="AY8" s="83"/>
      <c r="AZ8" s="117"/>
      <c r="BA8" s="118"/>
      <c r="BB8" s="257"/>
      <c r="BC8" s="258"/>
      <c r="BD8" s="258"/>
      <c r="BE8" s="261"/>
      <c r="BF8" s="262"/>
    </row>
    <row r="9" spans="1:58" ht="18.75" customHeight="1">
      <c r="A9" s="75">
        <v>2</v>
      </c>
      <c r="B9" s="76"/>
      <c r="C9" s="77"/>
      <c r="D9" s="156" t="s">
        <v>289</v>
      </c>
      <c r="E9" s="157"/>
      <c r="F9" s="158"/>
      <c r="G9" s="159" t="s">
        <v>290</v>
      </c>
      <c r="H9" s="160"/>
      <c r="I9" s="160"/>
      <c r="J9" s="160"/>
      <c r="K9" s="161"/>
      <c r="L9" s="162"/>
      <c r="M9" s="162"/>
      <c r="N9" s="162"/>
      <c r="O9" s="162"/>
      <c r="P9" s="163">
        <v>80000</v>
      </c>
      <c r="Q9" s="164"/>
      <c r="R9" s="165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2"/>
      <c r="AI9" s="90">
        <f>IF(D10="일급",(32-COUNTBLANK(S9:AH10))*8,SUM(S9:AH10))</f>
        <v>8</v>
      </c>
      <c r="AJ9" s="91"/>
      <c r="AK9" s="110">
        <f>32-COUNTBLANK(S9:AH10)</f>
        <v>1</v>
      </c>
      <c r="AL9" s="78">
        <f>IF(D10="일급",AK9*P9,P9*AI9)</f>
        <v>80000</v>
      </c>
      <c r="AM9" s="79"/>
      <c r="AN9" s="79"/>
      <c r="AO9" s="80"/>
      <c r="AP9" s="105"/>
      <c r="AQ9" s="84"/>
      <c r="AR9" s="84"/>
      <c r="AS9" s="84"/>
      <c r="AT9" s="84"/>
      <c r="AU9" s="85"/>
      <c r="AV9" s="78">
        <f>AL9-(AS10+AS9+AP9+AP10+AL10)</f>
        <v>79360</v>
      </c>
      <c r="AW9" s="79"/>
      <c r="AX9" s="79"/>
      <c r="AY9" s="80"/>
      <c r="AZ9" s="115"/>
      <c r="BA9" s="116"/>
      <c r="BB9" s="263">
        <f>IF(A10="","",ROUNDDOWN(AL9*$BB$3/2/1000,-1)+ROUNDDOWN(AL9*$BC$3/1000,-1))</f>
        <v>840</v>
      </c>
      <c r="BC9" s="264"/>
      <c r="BD9" s="267">
        <f>IF(A10="","",ROUNDDOWN(AL9*($BD$3+$BE$3+$BF$3)/1000,-1))</f>
        <v>600</v>
      </c>
      <c r="BE9" s="268"/>
      <c r="BF9" s="269"/>
    </row>
    <row r="10" spans="1:58" ht="18.75" customHeight="1">
      <c r="A10" s="153" t="s">
        <v>288</v>
      </c>
      <c r="B10" s="154"/>
      <c r="C10" s="155"/>
      <c r="D10" s="112" t="s">
        <v>259</v>
      </c>
      <c r="E10" s="113"/>
      <c r="F10" s="114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19"/>
      <c r="T10" s="20"/>
      <c r="U10" s="20">
        <v>1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92"/>
      <c r="AJ10" s="93"/>
      <c r="AK10" s="111"/>
      <c r="AL10" s="81">
        <f>IF(AL9="",0,ROUNDDOWN(AL9*0.8%,-1))</f>
        <v>640</v>
      </c>
      <c r="AM10" s="82"/>
      <c r="AN10" s="82"/>
      <c r="AO10" s="83"/>
      <c r="AP10" s="119"/>
      <c r="AQ10" s="120"/>
      <c r="AR10" s="120"/>
      <c r="AS10" s="121">
        <f>IF(AS9="",0,ROUNDDOWN(AS9/10,-1))</f>
        <v>0</v>
      </c>
      <c r="AT10" s="122"/>
      <c r="AU10" s="123"/>
      <c r="AV10" s="81"/>
      <c r="AW10" s="82"/>
      <c r="AX10" s="82"/>
      <c r="AY10" s="83"/>
      <c r="AZ10" s="117"/>
      <c r="BA10" s="118"/>
      <c r="BB10" s="265"/>
      <c r="BC10" s="266"/>
      <c r="BD10" s="270"/>
      <c r="BE10" s="271"/>
      <c r="BF10" s="272"/>
    </row>
    <row r="11" spans="1:58" ht="18.75" customHeight="1">
      <c r="A11" s="75">
        <v>3</v>
      </c>
      <c r="B11" s="76"/>
      <c r="C11" s="77"/>
      <c r="D11" s="156"/>
      <c r="E11" s="157"/>
      <c r="F11" s="158"/>
      <c r="G11" s="159"/>
      <c r="H11" s="160"/>
      <c r="I11" s="160"/>
      <c r="J11" s="160"/>
      <c r="K11" s="161"/>
      <c r="L11" s="162"/>
      <c r="M11" s="162"/>
      <c r="N11" s="162"/>
      <c r="O11" s="162"/>
      <c r="P11" s="163"/>
      <c r="Q11" s="164"/>
      <c r="R11" s="165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2"/>
      <c r="AI11" s="90">
        <f>IF(D12="일급",(32-COUNTBLANK(S11:AH12))*8,SUM(S11:AH12))</f>
        <v>0</v>
      </c>
      <c r="AJ11" s="91"/>
      <c r="AK11" s="110">
        <f>32-COUNTBLANK(S11:AH12)</f>
        <v>0</v>
      </c>
      <c r="AL11" s="78">
        <f>IF(D12="일급",AK11*P11,P11*AI11)</f>
        <v>0</v>
      </c>
      <c r="AM11" s="79"/>
      <c r="AN11" s="79"/>
      <c r="AO11" s="80"/>
      <c r="AP11" s="105"/>
      <c r="AQ11" s="84"/>
      <c r="AR11" s="84"/>
      <c r="AS11" s="84"/>
      <c r="AT11" s="84"/>
      <c r="AU11" s="85"/>
      <c r="AV11" s="78">
        <f>AL11-(AS12+AS11+AP11+AP12+AL12)</f>
        <v>0</v>
      </c>
      <c r="AW11" s="79"/>
      <c r="AX11" s="79"/>
      <c r="AY11" s="80"/>
      <c r="AZ11" s="115"/>
      <c r="BA11" s="116"/>
      <c r="BB11" s="263">
        <f>IF(A12="","",ROUNDDOWN(AL11*$BB$3/2/1000,-1)+ROUNDDOWN(AL11*$BC$3/1000,-1))</f>
      </c>
      <c r="BC11" s="264"/>
      <c r="BD11" s="267">
        <f>IF(A12="","",ROUNDDOWN(AL11*($BD$3+$BE$3+$BF$3)/1000,-1))</f>
      </c>
      <c r="BE11" s="268"/>
      <c r="BF11" s="269"/>
    </row>
    <row r="12" spans="1:58" ht="18.75" customHeight="1">
      <c r="A12" s="153"/>
      <c r="B12" s="154"/>
      <c r="C12" s="155"/>
      <c r="D12" s="112"/>
      <c r="E12" s="113"/>
      <c r="F12" s="114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92"/>
      <c r="AJ12" s="93"/>
      <c r="AK12" s="111"/>
      <c r="AL12" s="81">
        <f>IF(AL11="",0,ROUNDDOWN(AL11*0.8%,-1))</f>
        <v>0</v>
      </c>
      <c r="AM12" s="82"/>
      <c r="AN12" s="82"/>
      <c r="AO12" s="83"/>
      <c r="AP12" s="119"/>
      <c r="AQ12" s="120"/>
      <c r="AR12" s="120"/>
      <c r="AS12" s="121">
        <f>IF(AS11="",0,ROUNDDOWN(AS11/10,-1))</f>
        <v>0</v>
      </c>
      <c r="AT12" s="122"/>
      <c r="AU12" s="123"/>
      <c r="AV12" s="81"/>
      <c r="AW12" s="82"/>
      <c r="AX12" s="82"/>
      <c r="AY12" s="83"/>
      <c r="AZ12" s="117"/>
      <c r="BA12" s="118"/>
      <c r="BB12" s="265"/>
      <c r="BC12" s="266"/>
      <c r="BD12" s="270"/>
      <c r="BE12" s="271"/>
      <c r="BF12" s="272"/>
    </row>
    <row r="13" spans="1:58" ht="18.75" customHeight="1">
      <c r="A13" s="75">
        <v>4</v>
      </c>
      <c r="B13" s="76"/>
      <c r="C13" s="77"/>
      <c r="D13" s="156"/>
      <c r="E13" s="157"/>
      <c r="F13" s="158"/>
      <c r="G13" s="159"/>
      <c r="H13" s="160"/>
      <c r="I13" s="160"/>
      <c r="J13" s="160"/>
      <c r="K13" s="161"/>
      <c r="L13" s="162"/>
      <c r="M13" s="162"/>
      <c r="N13" s="162"/>
      <c r="O13" s="162"/>
      <c r="P13" s="163"/>
      <c r="Q13" s="164"/>
      <c r="R13" s="165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2"/>
      <c r="AI13" s="90">
        <f>IF(D14="일급",(32-COUNTBLANK(S13:AH14))*8,SUM(S13:AH14))</f>
        <v>0</v>
      </c>
      <c r="AJ13" s="91"/>
      <c r="AK13" s="110">
        <f>32-COUNTBLANK(S13:AH14)</f>
        <v>0</v>
      </c>
      <c r="AL13" s="78">
        <f>IF(D14="일급",AK13*P13,P13*AI13)</f>
        <v>0</v>
      </c>
      <c r="AM13" s="79"/>
      <c r="AN13" s="79"/>
      <c r="AO13" s="80"/>
      <c r="AP13" s="105"/>
      <c r="AQ13" s="84"/>
      <c r="AR13" s="84"/>
      <c r="AS13" s="84"/>
      <c r="AT13" s="84"/>
      <c r="AU13" s="85"/>
      <c r="AV13" s="78">
        <f>AL13-(AS14+AS13+AP13+AP14+AL14)</f>
        <v>0</v>
      </c>
      <c r="AW13" s="79"/>
      <c r="AX13" s="79"/>
      <c r="AY13" s="80"/>
      <c r="AZ13" s="115"/>
      <c r="BA13" s="116"/>
      <c r="BB13" s="263">
        <f>IF(A14="","",ROUNDDOWN(AL13*$BB$3/2/1000,-1)+ROUNDDOWN(AL13*$BC$3/1000,-1))</f>
      </c>
      <c r="BC13" s="264"/>
      <c r="BD13" s="267">
        <f>IF(A14="","",ROUNDDOWN(AL13*($BD$3+$BE$3+$BF$3)/1000,-1))</f>
      </c>
      <c r="BE13" s="268"/>
      <c r="BF13" s="269"/>
    </row>
    <row r="14" spans="1:58" ht="18.75" customHeight="1">
      <c r="A14" s="153"/>
      <c r="B14" s="154"/>
      <c r="C14" s="155"/>
      <c r="D14" s="112"/>
      <c r="E14" s="113"/>
      <c r="F14" s="114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92"/>
      <c r="AJ14" s="93"/>
      <c r="AK14" s="111"/>
      <c r="AL14" s="81">
        <f>IF(AL13="",0,ROUNDDOWN(AL13*0.8%,-1))</f>
        <v>0</v>
      </c>
      <c r="AM14" s="82"/>
      <c r="AN14" s="82"/>
      <c r="AO14" s="83"/>
      <c r="AP14" s="119"/>
      <c r="AQ14" s="120"/>
      <c r="AR14" s="120"/>
      <c r="AS14" s="121">
        <f>IF(AS13="",0,ROUNDDOWN(AS13/10,-1))</f>
        <v>0</v>
      </c>
      <c r="AT14" s="122"/>
      <c r="AU14" s="123"/>
      <c r="AV14" s="81"/>
      <c r="AW14" s="82"/>
      <c r="AX14" s="82"/>
      <c r="AY14" s="83"/>
      <c r="AZ14" s="117"/>
      <c r="BA14" s="118"/>
      <c r="BB14" s="265"/>
      <c r="BC14" s="266"/>
      <c r="BD14" s="270"/>
      <c r="BE14" s="271"/>
      <c r="BF14" s="272"/>
    </row>
    <row r="15" spans="1:58" ht="18.75" customHeight="1">
      <c r="A15" s="75">
        <v>5</v>
      </c>
      <c r="B15" s="76"/>
      <c r="C15" s="77"/>
      <c r="D15" s="156"/>
      <c r="E15" s="157"/>
      <c r="F15" s="158"/>
      <c r="G15" s="159"/>
      <c r="H15" s="160"/>
      <c r="I15" s="160"/>
      <c r="J15" s="160"/>
      <c r="K15" s="161"/>
      <c r="L15" s="162"/>
      <c r="M15" s="162"/>
      <c r="N15" s="162"/>
      <c r="O15" s="162"/>
      <c r="P15" s="163"/>
      <c r="Q15" s="164"/>
      <c r="R15" s="165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2"/>
      <c r="AI15" s="90">
        <f>IF(D16="일급",(32-COUNTBLANK(S15:AH16))*8,SUM(S15:AH16))</f>
        <v>0</v>
      </c>
      <c r="AJ15" s="91"/>
      <c r="AK15" s="110">
        <f>32-COUNTBLANK(S15:AH16)</f>
        <v>0</v>
      </c>
      <c r="AL15" s="78">
        <f>IF(D16="일급",AK15*P15,P15*AI15)</f>
        <v>0</v>
      </c>
      <c r="AM15" s="79"/>
      <c r="AN15" s="79"/>
      <c r="AO15" s="80"/>
      <c r="AP15" s="105"/>
      <c r="AQ15" s="84"/>
      <c r="AR15" s="84"/>
      <c r="AS15" s="84"/>
      <c r="AT15" s="84"/>
      <c r="AU15" s="85"/>
      <c r="AV15" s="78">
        <f>AL15-(AS16+AS15+AP15+AP16+AL16)</f>
        <v>0</v>
      </c>
      <c r="AW15" s="79"/>
      <c r="AX15" s="79"/>
      <c r="AY15" s="80"/>
      <c r="AZ15" s="115"/>
      <c r="BA15" s="116"/>
      <c r="BB15" s="263">
        <f>IF(A16="","",ROUNDDOWN(AL15*$BB$3/2/1000,-1)+ROUNDDOWN(AL15*$BC$3/1000,-1))</f>
      </c>
      <c r="BC15" s="264"/>
      <c r="BD15" s="267">
        <f>IF(A16="","",ROUNDDOWN(AL15*($BD$3+$BE$3+$BF$3)/1000,-1))</f>
      </c>
      <c r="BE15" s="268"/>
      <c r="BF15" s="269"/>
    </row>
    <row r="16" spans="1:58" ht="18.75" customHeight="1">
      <c r="A16" s="153"/>
      <c r="B16" s="154"/>
      <c r="C16" s="155"/>
      <c r="D16" s="112"/>
      <c r="E16" s="113"/>
      <c r="F16" s="114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92"/>
      <c r="AJ16" s="93"/>
      <c r="AK16" s="111"/>
      <c r="AL16" s="81">
        <f>IF(AL15="",0,ROUNDDOWN(AL15*0.8%,-1))</f>
        <v>0</v>
      </c>
      <c r="AM16" s="82"/>
      <c r="AN16" s="82"/>
      <c r="AO16" s="83"/>
      <c r="AP16" s="119"/>
      <c r="AQ16" s="120"/>
      <c r="AR16" s="120"/>
      <c r="AS16" s="121">
        <f>IF(AS15="",0,ROUNDDOWN(AS15/10,-1))</f>
        <v>0</v>
      </c>
      <c r="AT16" s="122"/>
      <c r="AU16" s="123"/>
      <c r="AV16" s="81"/>
      <c r="AW16" s="82"/>
      <c r="AX16" s="82"/>
      <c r="AY16" s="83"/>
      <c r="AZ16" s="117"/>
      <c r="BA16" s="118"/>
      <c r="BB16" s="265"/>
      <c r="BC16" s="266"/>
      <c r="BD16" s="270"/>
      <c r="BE16" s="271"/>
      <c r="BF16" s="272"/>
    </row>
    <row r="17" spans="1:58" ht="18.75" customHeight="1">
      <c r="A17" s="75">
        <v>6</v>
      </c>
      <c r="B17" s="76"/>
      <c r="C17" s="77"/>
      <c r="D17" s="156"/>
      <c r="E17" s="157"/>
      <c r="F17" s="158"/>
      <c r="G17" s="159"/>
      <c r="H17" s="160"/>
      <c r="I17" s="160"/>
      <c r="J17" s="160"/>
      <c r="K17" s="161"/>
      <c r="L17" s="162"/>
      <c r="M17" s="162"/>
      <c r="N17" s="162"/>
      <c r="O17" s="162"/>
      <c r="P17" s="163"/>
      <c r="Q17" s="164"/>
      <c r="R17" s="165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2"/>
      <c r="AI17" s="90">
        <f>IF(D18="일급",(32-COUNTBLANK(S17:AH18))*8,SUM(S17:AH18))</f>
        <v>0</v>
      </c>
      <c r="AJ17" s="91"/>
      <c r="AK17" s="110">
        <f>32-COUNTBLANK(S17:AH18)</f>
        <v>0</v>
      </c>
      <c r="AL17" s="78">
        <f>IF(D18="일급",AK17*P17,P17*AI17)</f>
        <v>0</v>
      </c>
      <c r="AM17" s="79"/>
      <c r="AN17" s="79"/>
      <c r="AO17" s="80"/>
      <c r="AP17" s="105"/>
      <c r="AQ17" s="84"/>
      <c r="AR17" s="84"/>
      <c r="AS17" s="84"/>
      <c r="AT17" s="84"/>
      <c r="AU17" s="85"/>
      <c r="AV17" s="78">
        <f>AL17-(AS18+AS17+AP17+AP18+AL18)</f>
        <v>0</v>
      </c>
      <c r="AW17" s="79"/>
      <c r="AX17" s="79"/>
      <c r="AY17" s="80"/>
      <c r="AZ17" s="115"/>
      <c r="BA17" s="116"/>
      <c r="BB17" s="263">
        <f>IF(A18="","",ROUNDDOWN(AL17*$BB$3/2/1000,-1)+ROUNDDOWN(AL17*$BC$3/1000,-1))</f>
      </c>
      <c r="BC17" s="264"/>
      <c r="BD17" s="267">
        <f>IF(A18="","",ROUNDDOWN(AL17*($BD$3+$BE$3+$BF$3)/1000,-1))</f>
      </c>
      <c r="BE17" s="268"/>
      <c r="BF17" s="269"/>
    </row>
    <row r="18" spans="1:58" ht="18.75" customHeight="1">
      <c r="A18" s="153"/>
      <c r="B18" s="154"/>
      <c r="C18" s="155"/>
      <c r="D18" s="112"/>
      <c r="E18" s="113"/>
      <c r="F18" s="114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92"/>
      <c r="AJ18" s="93"/>
      <c r="AK18" s="111"/>
      <c r="AL18" s="81">
        <f>IF(AL17="",0,ROUNDDOWN(AL17*0.8%,-1))</f>
        <v>0</v>
      </c>
      <c r="AM18" s="82"/>
      <c r="AN18" s="82"/>
      <c r="AO18" s="83"/>
      <c r="AP18" s="119"/>
      <c r="AQ18" s="120"/>
      <c r="AR18" s="120"/>
      <c r="AS18" s="121">
        <f>IF(AS17="",0,ROUNDDOWN(AS17/10,-1))</f>
        <v>0</v>
      </c>
      <c r="AT18" s="122"/>
      <c r="AU18" s="123"/>
      <c r="AV18" s="81"/>
      <c r="AW18" s="82"/>
      <c r="AX18" s="82"/>
      <c r="AY18" s="83"/>
      <c r="AZ18" s="117"/>
      <c r="BA18" s="118"/>
      <c r="BB18" s="265"/>
      <c r="BC18" s="266"/>
      <c r="BD18" s="270"/>
      <c r="BE18" s="271"/>
      <c r="BF18" s="272"/>
    </row>
    <row r="19" spans="1:58" ht="18.75" customHeight="1">
      <c r="A19" s="75">
        <v>7</v>
      </c>
      <c r="B19" s="76"/>
      <c r="C19" s="77"/>
      <c r="D19" s="156"/>
      <c r="E19" s="157"/>
      <c r="F19" s="158"/>
      <c r="G19" s="159"/>
      <c r="H19" s="160"/>
      <c r="I19" s="160"/>
      <c r="J19" s="160"/>
      <c r="K19" s="161"/>
      <c r="L19" s="162"/>
      <c r="M19" s="162"/>
      <c r="N19" s="162"/>
      <c r="O19" s="162"/>
      <c r="P19" s="163"/>
      <c r="Q19" s="164"/>
      <c r="R19" s="165"/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2"/>
      <c r="AI19" s="90">
        <f>IF(D20="일급",(32-COUNTBLANK(S19:AH20))*8,SUM(S19:AH20))</f>
        <v>0</v>
      </c>
      <c r="AJ19" s="91"/>
      <c r="AK19" s="110">
        <f>32-COUNTBLANK(S19:AH20)</f>
        <v>0</v>
      </c>
      <c r="AL19" s="78">
        <f>IF(D20="일급",AK19*P19,P19*AI19)</f>
        <v>0</v>
      </c>
      <c r="AM19" s="79"/>
      <c r="AN19" s="79"/>
      <c r="AO19" s="80"/>
      <c r="AP19" s="105"/>
      <c r="AQ19" s="84"/>
      <c r="AR19" s="84"/>
      <c r="AS19" s="84"/>
      <c r="AT19" s="84"/>
      <c r="AU19" s="85"/>
      <c r="AV19" s="78">
        <f>AL19-(AS20+AS19+AP19+AP20+AL20)</f>
        <v>0</v>
      </c>
      <c r="AW19" s="79"/>
      <c r="AX19" s="79"/>
      <c r="AY19" s="80"/>
      <c r="AZ19" s="115"/>
      <c r="BA19" s="116"/>
      <c r="BB19" s="263">
        <f>IF(A20="","",ROUNDDOWN(AL19*$BB$3/2/1000,-1)+ROUNDDOWN(AL19*$BC$3/1000,-1))</f>
      </c>
      <c r="BC19" s="264"/>
      <c r="BD19" s="267">
        <f>IF(A20="","",ROUNDDOWN(AL19*($BD$3+$BE$3+$BF$3)/1000,-1))</f>
      </c>
      <c r="BE19" s="268"/>
      <c r="BF19" s="269"/>
    </row>
    <row r="20" spans="1:58" ht="18.75" customHeight="1">
      <c r="A20" s="153"/>
      <c r="B20" s="154"/>
      <c r="C20" s="155"/>
      <c r="D20" s="112"/>
      <c r="E20" s="113"/>
      <c r="F20" s="114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92"/>
      <c r="AJ20" s="93"/>
      <c r="AK20" s="111"/>
      <c r="AL20" s="81">
        <f>IF(AL19="",0,ROUNDDOWN(AL19*0.8%,-1))</f>
        <v>0</v>
      </c>
      <c r="AM20" s="82"/>
      <c r="AN20" s="82"/>
      <c r="AO20" s="83"/>
      <c r="AP20" s="119"/>
      <c r="AQ20" s="120"/>
      <c r="AR20" s="120"/>
      <c r="AS20" s="121">
        <f>IF(AS19="",0,ROUNDDOWN(AS19/10,-1))</f>
        <v>0</v>
      </c>
      <c r="AT20" s="122"/>
      <c r="AU20" s="123"/>
      <c r="AV20" s="81"/>
      <c r="AW20" s="82"/>
      <c r="AX20" s="82"/>
      <c r="AY20" s="83"/>
      <c r="AZ20" s="117"/>
      <c r="BA20" s="118"/>
      <c r="BB20" s="265"/>
      <c r="BC20" s="266"/>
      <c r="BD20" s="270"/>
      <c r="BE20" s="271"/>
      <c r="BF20" s="272"/>
    </row>
    <row r="21" spans="1:58" ht="18.75" customHeight="1">
      <c r="A21" s="75">
        <v>8</v>
      </c>
      <c r="B21" s="76"/>
      <c r="C21" s="77"/>
      <c r="D21" s="156"/>
      <c r="E21" s="157"/>
      <c r="F21" s="158"/>
      <c r="G21" s="159"/>
      <c r="H21" s="160"/>
      <c r="I21" s="160"/>
      <c r="J21" s="160"/>
      <c r="K21" s="161"/>
      <c r="L21" s="162"/>
      <c r="M21" s="162"/>
      <c r="N21" s="162"/>
      <c r="O21" s="162"/>
      <c r="P21" s="163"/>
      <c r="Q21" s="164"/>
      <c r="R21" s="165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2"/>
      <c r="AI21" s="90">
        <f>IF(D22="일급",(32-COUNTBLANK(S21:AH22))*8,SUM(S21:AH22))</f>
        <v>0</v>
      </c>
      <c r="AJ21" s="91"/>
      <c r="AK21" s="110">
        <f>32-COUNTBLANK(S21:AH22)</f>
        <v>0</v>
      </c>
      <c r="AL21" s="78">
        <f>IF(D22="일급",AK21*P21,P21*AI21)</f>
        <v>0</v>
      </c>
      <c r="AM21" s="79"/>
      <c r="AN21" s="79"/>
      <c r="AO21" s="80"/>
      <c r="AP21" s="105"/>
      <c r="AQ21" s="84"/>
      <c r="AR21" s="84"/>
      <c r="AS21" s="84"/>
      <c r="AT21" s="84"/>
      <c r="AU21" s="85"/>
      <c r="AV21" s="78">
        <f>AL21-(AS22+AS21+AP21+AP22+AL22)</f>
        <v>0</v>
      </c>
      <c r="AW21" s="79"/>
      <c r="AX21" s="79"/>
      <c r="AY21" s="80"/>
      <c r="AZ21" s="115"/>
      <c r="BA21" s="116"/>
      <c r="BB21" s="263">
        <f>IF(A22="","",ROUNDDOWN(AL21*$BB$3/2/1000,-1)+ROUNDDOWN(AL21*$BC$3/1000,-1))</f>
      </c>
      <c r="BC21" s="264"/>
      <c r="BD21" s="267">
        <f>IF(A22="","",ROUNDDOWN(AL21*($BD$3+$BE$3+$BF$3)/1000,-1))</f>
      </c>
      <c r="BE21" s="268"/>
      <c r="BF21" s="269"/>
    </row>
    <row r="22" spans="1:58" ht="18.75" customHeight="1">
      <c r="A22" s="153"/>
      <c r="B22" s="154"/>
      <c r="C22" s="155"/>
      <c r="D22" s="112"/>
      <c r="E22" s="113"/>
      <c r="F22" s="114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92"/>
      <c r="AJ22" s="93"/>
      <c r="AK22" s="111"/>
      <c r="AL22" s="81">
        <f>IF(AL21="",0,ROUNDDOWN(AL21*0.8%,-1))</f>
        <v>0</v>
      </c>
      <c r="AM22" s="82"/>
      <c r="AN22" s="82"/>
      <c r="AO22" s="83"/>
      <c r="AP22" s="119"/>
      <c r="AQ22" s="120"/>
      <c r="AR22" s="120"/>
      <c r="AS22" s="121">
        <f>IF(AS21="",0,ROUNDDOWN(AS21/10,-1))</f>
        <v>0</v>
      </c>
      <c r="AT22" s="122"/>
      <c r="AU22" s="123"/>
      <c r="AV22" s="81"/>
      <c r="AW22" s="82"/>
      <c r="AX22" s="82"/>
      <c r="AY22" s="83"/>
      <c r="AZ22" s="117"/>
      <c r="BA22" s="118"/>
      <c r="BB22" s="265"/>
      <c r="BC22" s="266"/>
      <c r="BD22" s="270"/>
      <c r="BE22" s="271"/>
      <c r="BF22" s="272"/>
    </row>
    <row r="23" spans="1:58" ht="18.75" customHeight="1" hidden="1">
      <c r="A23" s="75">
        <v>9</v>
      </c>
      <c r="B23" s="76"/>
      <c r="C23" s="77"/>
      <c r="D23" s="138"/>
      <c r="E23" s="139"/>
      <c r="F23" s="140"/>
      <c r="G23" s="141"/>
      <c r="H23" s="142"/>
      <c r="I23" s="143"/>
      <c r="J23" s="143"/>
      <c r="K23" s="143"/>
      <c r="L23" s="144"/>
      <c r="M23" s="144"/>
      <c r="N23" s="144"/>
      <c r="O23" s="144"/>
      <c r="P23" s="84"/>
      <c r="Q23" s="84"/>
      <c r="R23" s="137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2"/>
      <c r="AI23" s="90">
        <f>IF(D24="일급",(32-COUNTBLANK(S23:AH24))*8,SUM(S23:AH24))</f>
        <v>0</v>
      </c>
      <c r="AJ23" s="91"/>
      <c r="AK23" s="110">
        <f>32-COUNTBLANK(S23:AH24)</f>
        <v>0</v>
      </c>
      <c r="AL23" s="78">
        <f>IF(D24="일급",AK23*P23,P23*AI23)</f>
        <v>0</v>
      </c>
      <c r="AM23" s="79"/>
      <c r="AN23" s="79"/>
      <c r="AO23" s="80"/>
      <c r="AP23" s="105"/>
      <c r="AQ23" s="84"/>
      <c r="AR23" s="84"/>
      <c r="AS23" s="84"/>
      <c r="AT23" s="84"/>
      <c r="AU23" s="85"/>
      <c r="AV23" s="78">
        <f>AL23-(AS24+AS23+AP23+AP24+AL24)</f>
        <v>0</v>
      </c>
      <c r="AW23" s="79"/>
      <c r="AX23" s="79"/>
      <c r="AY23" s="80"/>
      <c r="AZ23" s="115"/>
      <c r="BA23" s="116"/>
      <c r="BB23" s="263">
        <f>IF(A24="","",ROUNDDOWN(AL23*$BB$3/2/1000,-1)+ROUNDDOWN(AL23*$BC$3/1000,-1))</f>
      </c>
      <c r="BC23" s="264"/>
      <c r="BD23" s="267">
        <f>IF(A24="","",ROUNDDOWN(AL23*($BD$3+$BE$3+$BF$3)/1000,-1))</f>
      </c>
      <c r="BE23" s="268"/>
      <c r="BF23" s="269"/>
    </row>
    <row r="24" spans="1:58" ht="18.75" customHeight="1" hidden="1">
      <c r="A24" s="112"/>
      <c r="B24" s="113"/>
      <c r="C24" s="114"/>
      <c r="D24" s="112"/>
      <c r="E24" s="113"/>
      <c r="F24" s="114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92"/>
      <c r="AJ24" s="93"/>
      <c r="AK24" s="111"/>
      <c r="AL24" s="81">
        <f>IF(AL23="",0,ROUNDDOWN(AL23*0.8%,-1))</f>
        <v>0</v>
      </c>
      <c r="AM24" s="82"/>
      <c r="AN24" s="82"/>
      <c r="AO24" s="83"/>
      <c r="AP24" s="119"/>
      <c r="AQ24" s="120"/>
      <c r="AR24" s="120"/>
      <c r="AS24" s="121">
        <f>IF(AS23="",0,ROUNDDOWN(AS23/10,-1))</f>
        <v>0</v>
      </c>
      <c r="AT24" s="122"/>
      <c r="AU24" s="123"/>
      <c r="AV24" s="81"/>
      <c r="AW24" s="82"/>
      <c r="AX24" s="82"/>
      <c r="AY24" s="83"/>
      <c r="AZ24" s="117"/>
      <c r="BA24" s="118"/>
      <c r="BB24" s="265"/>
      <c r="BC24" s="266"/>
      <c r="BD24" s="270"/>
      <c r="BE24" s="271"/>
      <c r="BF24" s="272"/>
    </row>
    <row r="25" spans="1:58" ht="18.75" customHeight="1" hidden="1">
      <c r="A25" s="75">
        <v>10</v>
      </c>
      <c r="B25" s="76"/>
      <c r="C25" s="77"/>
      <c r="D25" s="138"/>
      <c r="E25" s="139"/>
      <c r="F25" s="140"/>
      <c r="G25" s="141"/>
      <c r="H25" s="142"/>
      <c r="I25" s="143"/>
      <c r="J25" s="143"/>
      <c r="K25" s="143"/>
      <c r="L25" s="144"/>
      <c r="M25" s="144"/>
      <c r="N25" s="144"/>
      <c r="O25" s="144"/>
      <c r="P25" s="84"/>
      <c r="Q25" s="84"/>
      <c r="R25" s="13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2"/>
      <c r="AI25" s="90">
        <f>IF(D26="일급",(32-COUNTBLANK(S25:AH26))*8,SUM(S25:AH26))</f>
        <v>0</v>
      </c>
      <c r="AJ25" s="91"/>
      <c r="AK25" s="110">
        <f>32-COUNTBLANK(S25:AH26)</f>
        <v>0</v>
      </c>
      <c r="AL25" s="78">
        <f>IF(D26="일급",AK25*P25,P25*AI25)</f>
        <v>0</v>
      </c>
      <c r="AM25" s="79"/>
      <c r="AN25" s="79"/>
      <c r="AO25" s="80"/>
      <c r="AP25" s="105"/>
      <c r="AQ25" s="84"/>
      <c r="AR25" s="84"/>
      <c r="AS25" s="84"/>
      <c r="AT25" s="84"/>
      <c r="AU25" s="85"/>
      <c r="AV25" s="78">
        <f>AL25-(AS26+AS25+AP25+AP26+AL26)</f>
        <v>0</v>
      </c>
      <c r="AW25" s="79"/>
      <c r="AX25" s="79"/>
      <c r="AY25" s="80"/>
      <c r="AZ25" s="115"/>
      <c r="BA25" s="116"/>
      <c r="BB25" s="263">
        <f>IF(A26="","",ROUNDDOWN(AL25*$BB$3/2/1000,-1)+ROUNDDOWN(AL25*$BC$3/1000,-1))</f>
      </c>
      <c r="BC25" s="264"/>
      <c r="BD25" s="267">
        <f>IF(A26="","",ROUNDDOWN(AL25*($BD$3+$BE$3+$BF$3)/1000,-1))</f>
      </c>
      <c r="BE25" s="268"/>
      <c r="BF25" s="269"/>
    </row>
    <row r="26" spans="1:58" ht="18.75" customHeight="1" hidden="1">
      <c r="A26" s="106"/>
      <c r="B26" s="107"/>
      <c r="C26" s="108"/>
      <c r="D26" s="112"/>
      <c r="E26" s="113"/>
      <c r="F26" s="114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92"/>
      <c r="AJ26" s="93"/>
      <c r="AK26" s="111"/>
      <c r="AL26" s="81">
        <f>IF(AL25="",0,ROUNDDOWN(AL25*0.8%,-1))</f>
        <v>0</v>
      </c>
      <c r="AM26" s="82"/>
      <c r="AN26" s="82"/>
      <c r="AO26" s="83"/>
      <c r="AP26" s="119"/>
      <c r="AQ26" s="120"/>
      <c r="AR26" s="120"/>
      <c r="AS26" s="121">
        <f>IF(AS25="",0,ROUNDDOWN(AS25/10,-1))</f>
        <v>0</v>
      </c>
      <c r="AT26" s="122"/>
      <c r="AU26" s="123"/>
      <c r="AV26" s="81"/>
      <c r="AW26" s="82"/>
      <c r="AX26" s="82"/>
      <c r="AY26" s="83"/>
      <c r="AZ26" s="117"/>
      <c r="BA26" s="118"/>
      <c r="BB26" s="265"/>
      <c r="BC26" s="266"/>
      <c r="BD26" s="270"/>
      <c r="BE26" s="271"/>
      <c r="BF26" s="272"/>
    </row>
    <row r="27" spans="1:58" ht="18.75" customHeight="1" hidden="1">
      <c r="A27" s="75">
        <v>11</v>
      </c>
      <c r="B27" s="76"/>
      <c r="C27" s="77"/>
      <c r="D27" s="138"/>
      <c r="E27" s="139"/>
      <c r="F27" s="140"/>
      <c r="G27" s="141"/>
      <c r="H27" s="142"/>
      <c r="I27" s="143"/>
      <c r="J27" s="143"/>
      <c r="K27" s="143"/>
      <c r="L27" s="144"/>
      <c r="M27" s="144"/>
      <c r="N27" s="144"/>
      <c r="O27" s="144"/>
      <c r="P27" s="84"/>
      <c r="Q27" s="84"/>
      <c r="R27" s="13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2"/>
      <c r="AI27" s="90">
        <f>IF(D28="일급",(32-COUNTBLANK(S27:AH28))*8,SUM(S27:AH28))</f>
        <v>0</v>
      </c>
      <c r="AJ27" s="91"/>
      <c r="AK27" s="110">
        <f>32-COUNTBLANK(S27:AH28)</f>
        <v>0</v>
      </c>
      <c r="AL27" s="78">
        <f>IF(D28="일급",AK27*P27,P27*AI27)</f>
        <v>0</v>
      </c>
      <c r="AM27" s="79"/>
      <c r="AN27" s="79"/>
      <c r="AO27" s="80"/>
      <c r="AP27" s="105"/>
      <c r="AQ27" s="84"/>
      <c r="AR27" s="84"/>
      <c r="AS27" s="84"/>
      <c r="AT27" s="84"/>
      <c r="AU27" s="85"/>
      <c r="AV27" s="78">
        <f>AL27-(AS28+AS27+AP27+AP28+AL28)</f>
        <v>0</v>
      </c>
      <c r="AW27" s="79"/>
      <c r="AX27" s="79"/>
      <c r="AY27" s="80"/>
      <c r="AZ27" s="115"/>
      <c r="BA27" s="116"/>
      <c r="BB27" s="263">
        <f>IF(A28="","",ROUNDDOWN(AL27*$BB$3/2/1000,-1)+ROUNDDOWN(AL27*$BC$3/1000,-1))</f>
      </c>
      <c r="BC27" s="264"/>
      <c r="BD27" s="267">
        <f>IF(A28="","",ROUNDDOWN(AL27*($BD$3+$BE$3+$BF$3)/1000,-1))</f>
      </c>
      <c r="BE27" s="268"/>
      <c r="BF27" s="269"/>
    </row>
    <row r="28" spans="1:58" ht="18.75" customHeight="1" hidden="1">
      <c r="A28" s="112"/>
      <c r="B28" s="113"/>
      <c r="C28" s="114"/>
      <c r="D28" s="112"/>
      <c r="E28" s="113"/>
      <c r="F28" s="114"/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1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92"/>
      <c r="AJ28" s="93"/>
      <c r="AK28" s="111"/>
      <c r="AL28" s="81">
        <f>IF(AL27="",0,ROUNDDOWN(AL27*0.8%,-1))</f>
        <v>0</v>
      </c>
      <c r="AM28" s="82"/>
      <c r="AN28" s="82"/>
      <c r="AO28" s="83"/>
      <c r="AP28" s="119"/>
      <c r="AQ28" s="120"/>
      <c r="AR28" s="120"/>
      <c r="AS28" s="121">
        <f>IF(AS27="",0,ROUNDDOWN(AS27/10,-1))</f>
        <v>0</v>
      </c>
      <c r="AT28" s="122"/>
      <c r="AU28" s="123"/>
      <c r="AV28" s="81"/>
      <c r="AW28" s="82"/>
      <c r="AX28" s="82"/>
      <c r="AY28" s="83"/>
      <c r="AZ28" s="117"/>
      <c r="BA28" s="118"/>
      <c r="BB28" s="265"/>
      <c r="BC28" s="266"/>
      <c r="BD28" s="270"/>
      <c r="BE28" s="271"/>
      <c r="BF28" s="272"/>
    </row>
    <row r="29" spans="1:58" ht="18.75" customHeight="1" hidden="1">
      <c r="A29" s="75">
        <v>12</v>
      </c>
      <c r="B29" s="76"/>
      <c r="C29" s="77"/>
      <c r="D29" s="138"/>
      <c r="E29" s="139"/>
      <c r="F29" s="140"/>
      <c r="G29" s="141"/>
      <c r="H29" s="142"/>
      <c r="I29" s="143"/>
      <c r="J29" s="143"/>
      <c r="K29" s="143"/>
      <c r="L29" s="144"/>
      <c r="M29" s="144"/>
      <c r="N29" s="144"/>
      <c r="O29" s="144"/>
      <c r="P29" s="84"/>
      <c r="Q29" s="84"/>
      <c r="R29" s="137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2"/>
      <c r="AI29" s="90">
        <f>IF(D30="일급",(32-COUNTBLANK(S29:AH30))*8,SUM(S29:AH30))</f>
        <v>0</v>
      </c>
      <c r="AJ29" s="91"/>
      <c r="AK29" s="110">
        <f>32-COUNTBLANK(S29:AH30)</f>
        <v>0</v>
      </c>
      <c r="AL29" s="78">
        <f>IF(D30="일급",AK29*P29,P29*AI29)</f>
        <v>0</v>
      </c>
      <c r="AM29" s="79"/>
      <c r="AN29" s="79"/>
      <c r="AO29" s="80"/>
      <c r="AP29" s="105"/>
      <c r="AQ29" s="84"/>
      <c r="AR29" s="84"/>
      <c r="AS29" s="84"/>
      <c r="AT29" s="84"/>
      <c r="AU29" s="85"/>
      <c r="AV29" s="78">
        <f>AL29-(AS30+AS29+AP29+AP30+AL30)</f>
        <v>0</v>
      </c>
      <c r="AW29" s="79"/>
      <c r="AX29" s="79"/>
      <c r="AY29" s="80"/>
      <c r="AZ29" s="115"/>
      <c r="BA29" s="116"/>
      <c r="BB29" s="263">
        <f>IF(A30="","",ROUNDDOWN(AL29*$BB$3/2/1000,-1)+ROUNDDOWN(AL29*$BC$3/1000,-1))</f>
      </c>
      <c r="BC29" s="264"/>
      <c r="BD29" s="267">
        <f>IF(A30="","",ROUNDDOWN(AL29*($BD$3+$BE$3+$BF$3)/1000,-1))</f>
      </c>
      <c r="BE29" s="268"/>
      <c r="BF29" s="269"/>
    </row>
    <row r="30" spans="1:58" ht="18.75" customHeight="1" hidden="1">
      <c r="A30" s="112"/>
      <c r="B30" s="113"/>
      <c r="C30" s="114"/>
      <c r="D30" s="112"/>
      <c r="E30" s="113"/>
      <c r="F30" s="114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  <c r="S30" s="19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92"/>
      <c r="AJ30" s="93"/>
      <c r="AK30" s="111"/>
      <c r="AL30" s="81">
        <f>IF(AL29="",0,ROUNDDOWN(AL29*0.8%,-1))</f>
        <v>0</v>
      </c>
      <c r="AM30" s="82"/>
      <c r="AN30" s="82"/>
      <c r="AO30" s="83"/>
      <c r="AP30" s="119"/>
      <c r="AQ30" s="120"/>
      <c r="AR30" s="120"/>
      <c r="AS30" s="121">
        <f>IF(AS29="",0,ROUNDDOWN(AS29/10,-1))</f>
        <v>0</v>
      </c>
      <c r="AT30" s="122"/>
      <c r="AU30" s="123"/>
      <c r="AV30" s="81"/>
      <c r="AW30" s="82"/>
      <c r="AX30" s="82"/>
      <c r="AY30" s="83"/>
      <c r="AZ30" s="117"/>
      <c r="BA30" s="118"/>
      <c r="BB30" s="265"/>
      <c r="BC30" s="266"/>
      <c r="BD30" s="270"/>
      <c r="BE30" s="271"/>
      <c r="BF30" s="272"/>
    </row>
    <row r="31" spans="1:58" ht="18.75" customHeight="1" hidden="1">
      <c r="A31" s="75">
        <v>13</v>
      </c>
      <c r="B31" s="76"/>
      <c r="C31" s="77"/>
      <c r="D31" s="138"/>
      <c r="E31" s="139"/>
      <c r="F31" s="140"/>
      <c r="G31" s="141"/>
      <c r="H31" s="142"/>
      <c r="I31" s="143"/>
      <c r="J31" s="143"/>
      <c r="K31" s="143"/>
      <c r="L31" s="144"/>
      <c r="M31" s="144"/>
      <c r="N31" s="144"/>
      <c r="O31" s="144"/>
      <c r="P31" s="84"/>
      <c r="Q31" s="84"/>
      <c r="R31" s="13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2"/>
      <c r="AI31" s="90">
        <f>IF(D32="일급",(32-COUNTBLANK(S31:AH32))*8,SUM(S31:AH32))</f>
        <v>0</v>
      </c>
      <c r="AJ31" s="91"/>
      <c r="AK31" s="110">
        <f>32-COUNTBLANK(S31:AH32)</f>
        <v>0</v>
      </c>
      <c r="AL31" s="78">
        <f>IF(D32="일급",AK31*P31,P31*AI31)</f>
        <v>0</v>
      </c>
      <c r="AM31" s="79"/>
      <c r="AN31" s="79"/>
      <c r="AO31" s="80"/>
      <c r="AP31" s="105"/>
      <c r="AQ31" s="84"/>
      <c r="AR31" s="84"/>
      <c r="AS31" s="84"/>
      <c r="AT31" s="84"/>
      <c r="AU31" s="85"/>
      <c r="AV31" s="78">
        <f>AL31-(AS32+AS31+AP31+AP32+AL32)</f>
        <v>0</v>
      </c>
      <c r="AW31" s="79"/>
      <c r="AX31" s="79"/>
      <c r="AY31" s="80"/>
      <c r="AZ31" s="115"/>
      <c r="BA31" s="116"/>
      <c r="BB31" s="263">
        <f>IF(A32="","",ROUNDDOWN(AL31*$BB$3/2/1000,-1)+ROUNDDOWN(AL31*$BC$3/1000,-1))</f>
      </c>
      <c r="BC31" s="264"/>
      <c r="BD31" s="267">
        <f>IF(A32="","",ROUNDDOWN(AL31*($BD$3+$BE$3+$BF$3)/1000,-1))</f>
      </c>
      <c r="BE31" s="268"/>
      <c r="BF31" s="269"/>
    </row>
    <row r="32" spans="1:58" ht="18.75" customHeight="1" hidden="1">
      <c r="A32" s="106"/>
      <c r="B32" s="107"/>
      <c r="C32" s="108"/>
      <c r="D32" s="112"/>
      <c r="E32" s="113"/>
      <c r="F32" s="114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  <c r="S32" s="19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92"/>
      <c r="AJ32" s="93"/>
      <c r="AK32" s="111"/>
      <c r="AL32" s="81">
        <f>IF(AL31="",0,ROUNDDOWN(AL31*0.8%,-1))</f>
        <v>0</v>
      </c>
      <c r="AM32" s="82"/>
      <c r="AN32" s="82"/>
      <c r="AO32" s="83"/>
      <c r="AP32" s="119"/>
      <c r="AQ32" s="120"/>
      <c r="AR32" s="120"/>
      <c r="AS32" s="121">
        <f>IF(AS31="",0,ROUNDDOWN(AS31/10,-1))</f>
        <v>0</v>
      </c>
      <c r="AT32" s="122"/>
      <c r="AU32" s="123"/>
      <c r="AV32" s="81"/>
      <c r="AW32" s="82"/>
      <c r="AX32" s="82"/>
      <c r="AY32" s="83"/>
      <c r="AZ32" s="117"/>
      <c r="BA32" s="118"/>
      <c r="BB32" s="265"/>
      <c r="BC32" s="266"/>
      <c r="BD32" s="270"/>
      <c r="BE32" s="271"/>
      <c r="BF32" s="272"/>
    </row>
    <row r="33" spans="1:58" ht="18.75" customHeight="1" hidden="1">
      <c r="A33" s="75">
        <v>14</v>
      </c>
      <c r="B33" s="76"/>
      <c r="C33" s="77"/>
      <c r="D33" s="138"/>
      <c r="E33" s="139"/>
      <c r="F33" s="140"/>
      <c r="G33" s="141"/>
      <c r="H33" s="142"/>
      <c r="I33" s="143"/>
      <c r="J33" s="143"/>
      <c r="K33" s="143"/>
      <c r="L33" s="144"/>
      <c r="M33" s="144"/>
      <c r="N33" s="144"/>
      <c r="O33" s="144"/>
      <c r="P33" s="84"/>
      <c r="Q33" s="84"/>
      <c r="R33" s="13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2"/>
      <c r="AI33" s="90">
        <f>IF(D34="일급",(32-COUNTBLANK(S33:AH34))*8,SUM(S33:AH34))</f>
        <v>0</v>
      </c>
      <c r="AJ33" s="91"/>
      <c r="AK33" s="110">
        <f>32-COUNTBLANK(S33:AH34)</f>
        <v>0</v>
      </c>
      <c r="AL33" s="78">
        <f>IF(D34="일급",AK33*P33,P33*AI33)</f>
        <v>0</v>
      </c>
      <c r="AM33" s="79"/>
      <c r="AN33" s="79"/>
      <c r="AO33" s="80"/>
      <c r="AP33" s="105"/>
      <c r="AQ33" s="84"/>
      <c r="AR33" s="84"/>
      <c r="AS33" s="84"/>
      <c r="AT33" s="84"/>
      <c r="AU33" s="85"/>
      <c r="AV33" s="78">
        <f>AL33-(AS34+AS33+AP33+AP34+AL34)</f>
        <v>0</v>
      </c>
      <c r="AW33" s="79"/>
      <c r="AX33" s="79"/>
      <c r="AY33" s="80"/>
      <c r="AZ33" s="115"/>
      <c r="BA33" s="116"/>
      <c r="BB33" s="263">
        <f>IF(A34="","",ROUNDDOWN(AL33*$BB$3/2/1000,-1)+ROUNDDOWN(AL33*$BC$3/1000,-1))</f>
      </c>
      <c r="BC33" s="264"/>
      <c r="BD33" s="267">
        <f>IF(A34="","",ROUNDDOWN(AL33*($BD$3+$BE$3+$BF$3)/1000,-1))</f>
      </c>
      <c r="BE33" s="268"/>
      <c r="BF33" s="269"/>
    </row>
    <row r="34" spans="1:58" ht="18.75" customHeight="1" hidden="1">
      <c r="A34" s="112"/>
      <c r="B34" s="113"/>
      <c r="C34" s="114"/>
      <c r="D34" s="112"/>
      <c r="E34" s="113"/>
      <c r="F34" s="114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/>
      <c r="S34" s="19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92"/>
      <c r="AJ34" s="93"/>
      <c r="AK34" s="111"/>
      <c r="AL34" s="81">
        <f>IF(AL33="",0,ROUNDDOWN(AL33*0.8%,-1))</f>
        <v>0</v>
      </c>
      <c r="AM34" s="82"/>
      <c r="AN34" s="82"/>
      <c r="AO34" s="83"/>
      <c r="AP34" s="119"/>
      <c r="AQ34" s="120"/>
      <c r="AR34" s="120"/>
      <c r="AS34" s="121">
        <f>IF(AS33="",0,ROUNDDOWN(AS33/10,-1))</f>
        <v>0</v>
      </c>
      <c r="AT34" s="122"/>
      <c r="AU34" s="123"/>
      <c r="AV34" s="81"/>
      <c r="AW34" s="82"/>
      <c r="AX34" s="82"/>
      <c r="AY34" s="83"/>
      <c r="AZ34" s="117"/>
      <c r="BA34" s="118"/>
      <c r="BB34" s="265"/>
      <c r="BC34" s="266"/>
      <c r="BD34" s="270"/>
      <c r="BE34" s="271"/>
      <c r="BF34" s="272"/>
    </row>
    <row r="35" spans="1:58" ht="18.75" customHeight="1" hidden="1">
      <c r="A35" s="75">
        <v>15</v>
      </c>
      <c r="B35" s="76"/>
      <c r="C35" s="77"/>
      <c r="D35" s="138"/>
      <c r="E35" s="139"/>
      <c r="F35" s="140"/>
      <c r="G35" s="141"/>
      <c r="H35" s="142"/>
      <c r="I35" s="143"/>
      <c r="J35" s="143"/>
      <c r="K35" s="143"/>
      <c r="L35" s="144"/>
      <c r="M35" s="144"/>
      <c r="N35" s="144"/>
      <c r="O35" s="144"/>
      <c r="P35" s="84"/>
      <c r="Q35" s="84"/>
      <c r="R35" s="13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2"/>
      <c r="AI35" s="90">
        <f>IF(D36="일급",(32-COUNTBLANK(S35:AH36))*8,SUM(S35:AH36))</f>
        <v>0</v>
      </c>
      <c r="AJ35" s="91"/>
      <c r="AK35" s="110">
        <f>32-COUNTBLANK(S35:AH36)</f>
        <v>0</v>
      </c>
      <c r="AL35" s="78">
        <f>IF(D36="일급",AK35*P35,P35*AI35)</f>
        <v>0</v>
      </c>
      <c r="AM35" s="79"/>
      <c r="AN35" s="79"/>
      <c r="AO35" s="80"/>
      <c r="AP35" s="105"/>
      <c r="AQ35" s="84"/>
      <c r="AR35" s="84"/>
      <c r="AS35" s="84"/>
      <c r="AT35" s="84"/>
      <c r="AU35" s="85"/>
      <c r="AV35" s="78">
        <f>AL35-(AS36+AS35+AP35+AP36+AL36)</f>
        <v>0</v>
      </c>
      <c r="AW35" s="79"/>
      <c r="AX35" s="79"/>
      <c r="AY35" s="80"/>
      <c r="AZ35" s="115"/>
      <c r="BA35" s="116"/>
      <c r="BB35" s="263">
        <f>IF(A36="","",ROUNDDOWN(AL35*$BB$3/2/1000,-1)+ROUNDDOWN(AL35*$BC$3/1000,-1))</f>
      </c>
      <c r="BC35" s="264"/>
      <c r="BD35" s="267">
        <f>IF(A36="","",ROUNDDOWN(AL35*($BD$3+$BE$3+$BF$3)/1000,-1))</f>
      </c>
      <c r="BE35" s="268"/>
      <c r="BF35" s="269"/>
    </row>
    <row r="36" spans="1:58" ht="18.75" customHeight="1" hidden="1">
      <c r="A36" s="112"/>
      <c r="B36" s="113"/>
      <c r="C36" s="114"/>
      <c r="D36" s="112"/>
      <c r="E36" s="113"/>
      <c r="F36" s="114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1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92"/>
      <c r="AJ36" s="93"/>
      <c r="AK36" s="111"/>
      <c r="AL36" s="81">
        <f>IF(AL35="",0,ROUNDDOWN(AL35*0.8%,-1))</f>
        <v>0</v>
      </c>
      <c r="AM36" s="82"/>
      <c r="AN36" s="82"/>
      <c r="AO36" s="83"/>
      <c r="AP36" s="119"/>
      <c r="AQ36" s="120"/>
      <c r="AR36" s="120"/>
      <c r="AS36" s="121">
        <f>IF(AS35="",0,ROUNDDOWN(AS35/10,-1))</f>
        <v>0</v>
      </c>
      <c r="AT36" s="122"/>
      <c r="AU36" s="123"/>
      <c r="AV36" s="81"/>
      <c r="AW36" s="82"/>
      <c r="AX36" s="82"/>
      <c r="AY36" s="83"/>
      <c r="AZ36" s="117"/>
      <c r="BA36" s="118"/>
      <c r="BB36" s="265"/>
      <c r="BC36" s="266"/>
      <c r="BD36" s="270"/>
      <c r="BE36" s="271"/>
      <c r="BF36" s="272"/>
    </row>
    <row r="37" spans="1:58" ht="18.75" customHeight="1" hidden="1">
      <c r="A37" s="75">
        <v>16</v>
      </c>
      <c r="B37" s="76"/>
      <c r="C37" s="77"/>
      <c r="D37" s="138"/>
      <c r="E37" s="139"/>
      <c r="F37" s="140"/>
      <c r="G37" s="141"/>
      <c r="H37" s="142"/>
      <c r="I37" s="143"/>
      <c r="J37" s="143"/>
      <c r="K37" s="143"/>
      <c r="L37" s="144"/>
      <c r="M37" s="144"/>
      <c r="N37" s="144"/>
      <c r="O37" s="144"/>
      <c r="P37" s="84"/>
      <c r="Q37" s="84"/>
      <c r="R37" s="13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2"/>
      <c r="AI37" s="90">
        <f>IF(D38="일급",(32-COUNTBLANK(S37:AH38))*8,SUM(S37:AH38))</f>
        <v>0</v>
      </c>
      <c r="AJ37" s="91"/>
      <c r="AK37" s="110">
        <f>32-COUNTBLANK(S37:AH38)</f>
        <v>0</v>
      </c>
      <c r="AL37" s="78">
        <f>IF(D38="일급",AK37*P37,P37*AI37)</f>
        <v>0</v>
      </c>
      <c r="AM37" s="79"/>
      <c r="AN37" s="79"/>
      <c r="AO37" s="80"/>
      <c r="AP37" s="105"/>
      <c r="AQ37" s="84"/>
      <c r="AR37" s="84"/>
      <c r="AS37" s="84"/>
      <c r="AT37" s="84"/>
      <c r="AU37" s="85"/>
      <c r="AV37" s="78">
        <f>AL37-(AS38+AS37+AP37+AP38+AL38)</f>
        <v>0</v>
      </c>
      <c r="AW37" s="79"/>
      <c r="AX37" s="79"/>
      <c r="AY37" s="80"/>
      <c r="AZ37" s="115"/>
      <c r="BA37" s="116"/>
      <c r="BB37" s="263">
        <f>IF(A38="","",ROUNDDOWN(AL37*$BB$3/2/1000,-1)+ROUNDDOWN(AL37*$BC$3/1000,-1))</f>
      </c>
      <c r="BC37" s="264"/>
      <c r="BD37" s="267">
        <f>IF(A38="","",ROUNDDOWN(AL37*($BD$3+$BE$3+$BF$3)/1000,-1))</f>
      </c>
      <c r="BE37" s="268"/>
      <c r="BF37" s="269"/>
    </row>
    <row r="38" spans="1:58" ht="18.75" customHeight="1" hidden="1">
      <c r="A38" s="106"/>
      <c r="B38" s="107"/>
      <c r="C38" s="108"/>
      <c r="D38" s="112"/>
      <c r="E38" s="113"/>
      <c r="F38" s="114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1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92"/>
      <c r="AJ38" s="93"/>
      <c r="AK38" s="111"/>
      <c r="AL38" s="81">
        <f>IF(AL37="",0,ROUNDDOWN(AL37*0.8%,-1))</f>
        <v>0</v>
      </c>
      <c r="AM38" s="82"/>
      <c r="AN38" s="82"/>
      <c r="AO38" s="83"/>
      <c r="AP38" s="119"/>
      <c r="AQ38" s="120"/>
      <c r="AR38" s="120"/>
      <c r="AS38" s="121">
        <f>IF(AS37="",0,ROUNDDOWN(AS37/10,-1))</f>
        <v>0</v>
      </c>
      <c r="AT38" s="122"/>
      <c r="AU38" s="123"/>
      <c r="AV38" s="81"/>
      <c r="AW38" s="82"/>
      <c r="AX38" s="82"/>
      <c r="AY38" s="83"/>
      <c r="AZ38" s="117"/>
      <c r="BA38" s="118"/>
      <c r="BB38" s="265"/>
      <c r="BC38" s="266"/>
      <c r="BD38" s="270"/>
      <c r="BE38" s="271"/>
      <c r="BF38" s="272"/>
    </row>
    <row r="39" spans="1:58" ht="18.75" customHeight="1" hidden="1">
      <c r="A39" s="75">
        <v>17</v>
      </c>
      <c r="B39" s="76"/>
      <c r="C39" s="77"/>
      <c r="D39" s="138"/>
      <c r="E39" s="139"/>
      <c r="F39" s="140"/>
      <c r="G39" s="141"/>
      <c r="H39" s="142"/>
      <c r="I39" s="143"/>
      <c r="J39" s="143"/>
      <c r="K39" s="143"/>
      <c r="L39" s="144"/>
      <c r="M39" s="144"/>
      <c r="N39" s="144"/>
      <c r="O39" s="144"/>
      <c r="P39" s="84"/>
      <c r="Q39" s="84"/>
      <c r="R39" s="13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2"/>
      <c r="AI39" s="90">
        <f>IF(D40="일급",(32-COUNTBLANK(S39:AH40))*8,SUM(S39:AH40))</f>
        <v>0</v>
      </c>
      <c r="AJ39" s="91"/>
      <c r="AK39" s="110">
        <f>32-COUNTBLANK(S39:AH40)</f>
        <v>0</v>
      </c>
      <c r="AL39" s="78">
        <f>IF(D40="일급",AK39*P39,P39*AI39)</f>
        <v>0</v>
      </c>
      <c r="AM39" s="79"/>
      <c r="AN39" s="79"/>
      <c r="AO39" s="80"/>
      <c r="AP39" s="105"/>
      <c r="AQ39" s="84"/>
      <c r="AR39" s="84"/>
      <c r="AS39" s="84"/>
      <c r="AT39" s="84"/>
      <c r="AU39" s="85"/>
      <c r="AV39" s="78">
        <f>AL39-(AS40+AS39+AP39+AP40+AL40)</f>
        <v>0</v>
      </c>
      <c r="AW39" s="79"/>
      <c r="AX39" s="79"/>
      <c r="AY39" s="80"/>
      <c r="AZ39" s="115"/>
      <c r="BA39" s="116"/>
      <c r="BB39" s="263">
        <f>IF(A40="","",ROUNDDOWN(AL39*$BB$3/2/1000,-1)+ROUNDDOWN(AL39*$BC$3/1000,-1))</f>
      </c>
      <c r="BC39" s="264"/>
      <c r="BD39" s="267">
        <f>IF(A40="","",ROUNDDOWN(AL39*($BD$3+$BE$3+$BF$3)/1000,-1))</f>
      </c>
      <c r="BE39" s="268"/>
      <c r="BF39" s="269"/>
    </row>
    <row r="40" spans="1:58" ht="18.75" customHeight="1" hidden="1">
      <c r="A40" s="112"/>
      <c r="B40" s="113"/>
      <c r="C40" s="114"/>
      <c r="D40" s="112"/>
      <c r="E40" s="113"/>
      <c r="F40" s="114"/>
      <c r="G40" s="8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9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  <c r="AI40" s="92"/>
      <c r="AJ40" s="93"/>
      <c r="AK40" s="111"/>
      <c r="AL40" s="81">
        <f>IF(AL39="",0,ROUNDDOWN(AL39*0.8%,-1))</f>
        <v>0</v>
      </c>
      <c r="AM40" s="82"/>
      <c r="AN40" s="82"/>
      <c r="AO40" s="83"/>
      <c r="AP40" s="119"/>
      <c r="AQ40" s="120"/>
      <c r="AR40" s="120"/>
      <c r="AS40" s="121">
        <f>IF(AS39="",0,ROUNDDOWN(AS39/10,-1))</f>
        <v>0</v>
      </c>
      <c r="AT40" s="122"/>
      <c r="AU40" s="123"/>
      <c r="AV40" s="81"/>
      <c r="AW40" s="82"/>
      <c r="AX40" s="82"/>
      <c r="AY40" s="83"/>
      <c r="AZ40" s="117"/>
      <c r="BA40" s="118"/>
      <c r="BB40" s="265"/>
      <c r="BC40" s="266"/>
      <c r="BD40" s="270"/>
      <c r="BE40" s="271"/>
      <c r="BF40" s="272"/>
    </row>
    <row r="41" spans="1:58" ht="18.75" customHeight="1" hidden="1">
      <c r="A41" s="75">
        <v>18</v>
      </c>
      <c r="B41" s="76"/>
      <c r="C41" s="77"/>
      <c r="D41" s="138"/>
      <c r="E41" s="139"/>
      <c r="F41" s="140"/>
      <c r="G41" s="141"/>
      <c r="H41" s="142"/>
      <c r="I41" s="143"/>
      <c r="J41" s="143"/>
      <c r="K41" s="143"/>
      <c r="L41" s="144"/>
      <c r="M41" s="144"/>
      <c r="N41" s="144"/>
      <c r="O41" s="144"/>
      <c r="P41" s="84"/>
      <c r="Q41" s="84"/>
      <c r="R41" s="137"/>
      <c r="S41" s="1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2"/>
      <c r="AI41" s="90">
        <f>IF(D42="일급",(32-COUNTBLANK(S41:AH42))*8,SUM(S41:AH42))</f>
        <v>0</v>
      </c>
      <c r="AJ41" s="91"/>
      <c r="AK41" s="110">
        <f>32-COUNTBLANK(S41:AH42)</f>
        <v>0</v>
      </c>
      <c r="AL41" s="78">
        <f>IF(D42="일급",AK41*P41,P41*AI41)</f>
        <v>0</v>
      </c>
      <c r="AM41" s="79"/>
      <c r="AN41" s="79"/>
      <c r="AO41" s="80"/>
      <c r="AP41" s="105"/>
      <c r="AQ41" s="84"/>
      <c r="AR41" s="84"/>
      <c r="AS41" s="84"/>
      <c r="AT41" s="84"/>
      <c r="AU41" s="85"/>
      <c r="AV41" s="78">
        <f>AL41-(AS42+AS41+AP41+AP42+AL42)</f>
        <v>0</v>
      </c>
      <c r="AW41" s="79"/>
      <c r="AX41" s="79"/>
      <c r="AY41" s="80"/>
      <c r="AZ41" s="115"/>
      <c r="BA41" s="116"/>
      <c r="BB41" s="263">
        <f>IF(A42="","",ROUNDDOWN(AL41*$BB$3/2/1000,-1)+ROUNDDOWN(AL41*$BC$3/1000,-1))</f>
      </c>
      <c r="BC41" s="264"/>
      <c r="BD41" s="267">
        <f>IF(A42="","",ROUNDDOWN(AL41*($BD$3+$BE$3+$BF$3)/1000,-1))</f>
      </c>
      <c r="BE41" s="268"/>
      <c r="BF41" s="269"/>
    </row>
    <row r="42" spans="1:58" ht="18.75" customHeight="1" hidden="1">
      <c r="A42" s="112"/>
      <c r="B42" s="113"/>
      <c r="C42" s="114"/>
      <c r="D42" s="112"/>
      <c r="E42" s="113"/>
      <c r="F42" s="114"/>
      <c r="G42" s="87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19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/>
      <c r="AI42" s="92"/>
      <c r="AJ42" s="93"/>
      <c r="AK42" s="111"/>
      <c r="AL42" s="81">
        <f>IF(AL41="",0,ROUNDDOWN(AL41*0.8%,-1))</f>
        <v>0</v>
      </c>
      <c r="AM42" s="82"/>
      <c r="AN42" s="82"/>
      <c r="AO42" s="83"/>
      <c r="AP42" s="119"/>
      <c r="AQ42" s="120"/>
      <c r="AR42" s="120"/>
      <c r="AS42" s="121">
        <f>IF(AS41="",0,ROUNDDOWN(AS41/10,-1))</f>
        <v>0</v>
      </c>
      <c r="AT42" s="122"/>
      <c r="AU42" s="123"/>
      <c r="AV42" s="81"/>
      <c r="AW42" s="82"/>
      <c r="AX42" s="82"/>
      <c r="AY42" s="83"/>
      <c r="AZ42" s="117"/>
      <c r="BA42" s="118"/>
      <c r="BB42" s="265"/>
      <c r="BC42" s="266"/>
      <c r="BD42" s="270"/>
      <c r="BE42" s="271"/>
      <c r="BF42" s="272"/>
    </row>
    <row r="43" spans="1:58" ht="18.75" customHeight="1" hidden="1">
      <c r="A43" s="75">
        <v>19</v>
      </c>
      <c r="B43" s="76"/>
      <c r="C43" s="77"/>
      <c r="D43" s="138"/>
      <c r="E43" s="139"/>
      <c r="F43" s="140"/>
      <c r="G43" s="141"/>
      <c r="H43" s="142"/>
      <c r="I43" s="143"/>
      <c r="J43" s="143"/>
      <c r="K43" s="143"/>
      <c r="L43" s="144"/>
      <c r="M43" s="144"/>
      <c r="N43" s="144"/>
      <c r="O43" s="144"/>
      <c r="P43" s="84"/>
      <c r="Q43" s="84"/>
      <c r="R43" s="137"/>
      <c r="S43" s="17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2"/>
      <c r="AI43" s="90">
        <f>IF(D44="일급",(32-COUNTBLANK(S43:AH44))*8,SUM(S43:AH44))</f>
        <v>0</v>
      </c>
      <c r="AJ43" s="91"/>
      <c r="AK43" s="110">
        <f>32-COUNTBLANK(S43:AH44)</f>
        <v>0</v>
      </c>
      <c r="AL43" s="78">
        <f>IF(D44="일급",AK43*P43,P43*AI43)</f>
        <v>0</v>
      </c>
      <c r="AM43" s="79"/>
      <c r="AN43" s="79"/>
      <c r="AO43" s="80"/>
      <c r="AP43" s="105"/>
      <c r="AQ43" s="84"/>
      <c r="AR43" s="84"/>
      <c r="AS43" s="84"/>
      <c r="AT43" s="84"/>
      <c r="AU43" s="85"/>
      <c r="AV43" s="78">
        <f>AL43-(AS44+AS43+AP43+AP44+AL44)</f>
        <v>0</v>
      </c>
      <c r="AW43" s="79"/>
      <c r="AX43" s="79"/>
      <c r="AY43" s="80"/>
      <c r="AZ43" s="115"/>
      <c r="BA43" s="116"/>
      <c r="BB43" s="263">
        <f>IF(A44="","",ROUNDDOWN(AL43*$BB$3/2/1000,-1)+ROUNDDOWN(AL43*$BC$3/1000,-1))</f>
      </c>
      <c r="BC43" s="264"/>
      <c r="BD43" s="267">
        <f>IF(A44="","",ROUNDDOWN(AL43*($BD$3+$BE$3+$BF$3)/1000,-1))</f>
      </c>
      <c r="BE43" s="268"/>
      <c r="BF43" s="269"/>
    </row>
    <row r="44" spans="1:58" ht="18.75" customHeight="1" hidden="1">
      <c r="A44" s="106"/>
      <c r="B44" s="107"/>
      <c r="C44" s="108"/>
      <c r="D44" s="112"/>
      <c r="E44" s="113"/>
      <c r="F44" s="114"/>
      <c r="G44" s="87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19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1"/>
      <c r="AI44" s="92"/>
      <c r="AJ44" s="93"/>
      <c r="AK44" s="111"/>
      <c r="AL44" s="81">
        <f>IF(AL43="",0,ROUNDDOWN(AL43*0.8%,-1))</f>
        <v>0</v>
      </c>
      <c r="AM44" s="82"/>
      <c r="AN44" s="82"/>
      <c r="AO44" s="83"/>
      <c r="AP44" s="119"/>
      <c r="AQ44" s="120"/>
      <c r="AR44" s="120"/>
      <c r="AS44" s="121">
        <f>IF(AS43="",0,ROUNDDOWN(AS43/10,-1))</f>
        <v>0</v>
      </c>
      <c r="AT44" s="122"/>
      <c r="AU44" s="123"/>
      <c r="AV44" s="81"/>
      <c r="AW44" s="82"/>
      <c r="AX44" s="82"/>
      <c r="AY44" s="83"/>
      <c r="AZ44" s="117"/>
      <c r="BA44" s="118"/>
      <c r="BB44" s="265"/>
      <c r="BC44" s="266"/>
      <c r="BD44" s="270"/>
      <c r="BE44" s="271"/>
      <c r="BF44" s="272"/>
    </row>
    <row r="45" spans="1:58" ht="18.75" customHeight="1" hidden="1">
      <c r="A45" s="75">
        <v>20</v>
      </c>
      <c r="B45" s="76"/>
      <c r="C45" s="77"/>
      <c r="D45" s="138"/>
      <c r="E45" s="139"/>
      <c r="F45" s="140"/>
      <c r="G45" s="141"/>
      <c r="H45" s="142"/>
      <c r="I45" s="143"/>
      <c r="J45" s="143"/>
      <c r="K45" s="143"/>
      <c r="L45" s="144"/>
      <c r="M45" s="144"/>
      <c r="N45" s="144"/>
      <c r="O45" s="144"/>
      <c r="P45" s="84"/>
      <c r="Q45" s="84"/>
      <c r="R45" s="137"/>
      <c r="S45" s="17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2"/>
      <c r="AI45" s="90">
        <f>IF(D46="일급",(32-COUNTBLANK(S45:AH46))*8,SUM(S45:AH46))</f>
        <v>0</v>
      </c>
      <c r="AJ45" s="91"/>
      <c r="AK45" s="110">
        <f>32-COUNTBLANK(S45:AH46)</f>
        <v>0</v>
      </c>
      <c r="AL45" s="78">
        <f>IF(D46="일급",AK45*P45,P45*AI45)</f>
        <v>0</v>
      </c>
      <c r="AM45" s="79"/>
      <c r="AN45" s="79"/>
      <c r="AO45" s="80"/>
      <c r="AP45" s="105"/>
      <c r="AQ45" s="84"/>
      <c r="AR45" s="84"/>
      <c r="AS45" s="84"/>
      <c r="AT45" s="84"/>
      <c r="AU45" s="85"/>
      <c r="AV45" s="78">
        <f>AL45-(AS46+AS45+AP45+AP46+AL46)</f>
        <v>0</v>
      </c>
      <c r="AW45" s="79"/>
      <c r="AX45" s="79"/>
      <c r="AY45" s="80"/>
      <c r="AZ45" s="115"/>
      <c r="BA45" s="116"/>
      <c r="BB45" s="263">
        <f>IF(A46="","",ROUNDDOWN(AL45*$BB$3/2/1000,-1)+ROUNDDOWN(AL45*$BC$3/1000,-1))</f>
      </c>
      <c r="BC45" s="264"/>
      <c r="BD45" s="267">
        <f>IF(A46="","",ROUNDDOWN(AL45*($BD$3+$BE$3+$BF$3)/1000,-1))</f>
      </c>
      <c r="BE45" s="268"/>
      <c r="BF45" s="269"/>
    </row>
    <row r="46" spans="1:58" ht="18.75" customHeight="1" hidden="1">
      <c r="A46" s="112"/>
      <c r="B46" s="113"/>
      <c r="C46" s="114"/>
      <c r="D46" s="112"/>
      <c r="E46" s="113"/>
      <c r="F46" s="114"/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19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1"/>
      <c r="AI46" s="92"/>
      <c r="AJ46" s="93"/>
      <c r="AK46" s="111"/>
      <c r="AL46" s="81">
        <f>IF(AL45="",0,ROUNDDOWN(AL45*0.8%,-1))</f>
        <v>0</v>
      </c>
      <c r="AM46" s="82"/>
      <c r="AN46" s="82"/>
      <c r="AO46" s="83"/>
      <c r="AP46" s="119"/>
      <c r="AQ46" s="120"/>
      <c r="AR46" s="120"/>
      <c r="AS46" s="121">
        <f>IF(AS45="",0,ROUNDDOWN(AS45/10,-1))</f>
        <v>0</v>
      </c>
      <c r="AT46" s="122"/>
      <c r="AU46" s="123"/>
      <c r="AV46" s="81"/>
      <c r="AW46" s="82"/>
      <c r="AX46" s="82"/>
      <c r="AY46" s="83"/>
      <c r="AZ46" s="117"/>
      <c r="BA46" s="118"/>
      <c r="BB46" s="265"/>
      <c r="BC46" s="266"/>
      <c r="BD46" s="270"/>
      <c r="BE46" s="271"/>
      <c r="BF46" s="272"/>
    </row>
    <row r="47" spans="1:58" ht="18.75" customHeight="1" hidden="1">
      <c r="A47" s="75">
        <v>21</v>
      </c>
      <c r="B47" s="76"/>
      <c r="C47" s="77"/>
      <c r="D47" s="138"/>
      <c r="E47" s="139"/>
      <c r="F47" s="140"/>
      <c r="G47" s="141"/>
      <c r="H47" s="142"/>
      <c r="I47" s="143"/>
      <c r="J47" s="143"/>
      <c r="K47" s="143"/>
      <c r="L47" s="144"/>
      <c r="M47" s="144"/>
      <c r="N47" s="144"/>
      <c r="O47" s="144"/>
      <c r="P47" s="84"/>
      <c r="Q47" s="84"/>
      <c r="R47" s="137"/>
      <c r="S47" s="1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2"/>
      <c r="AI47" s="90">
        <f>IF(D48="일급",(32-COUNTBLANK(S47:AH48))*8,SUM(S47:AH48))</f>
        <v>0</v>
      </c>
      <c r="AJ47" s="91"/>
      <c r="AK47" s="110">
        <f>32-COUNTBLANK(S47:AH48)</f>
        <v>0</v>
      </c>
      <c r="AL47" s="78">
        <f>IF(D48="일급",AK47*P47,P47*AI47)</f>
        <v>0</v>
      </c>
      <c r="AM47" s="79"/>
      <c r="AN47" s="79"/>
      <c r="AO47" s="80"/>
      <c r="AP47" s="105"/>
      <c r="AQ47" s="84"/>
      <c r="AR47" s="84"/>
      <c r="AS47" s="84"/>
      <c r="AT47" s="84"/>
      <c r="AU47" s="85"/>
      <c r="AV47" s="78">
        <f>AL47-(AS48+AS47+AP47+AP48+AL48)</f>
        <v>0</v>
      </c>
      <c r="AW47" s="79"/>
      <c r="AX47" s="79"/>
      <c r="AY47" s="80"/>
      <c r="AZ47" s="115"/>
      <c r="BA47" s="116"/>
      <c r="BB47" s="263">
        <f>IF(A48="","",ROUNDDOWN(AL47*$BB$3/2/1000,-1)+ROUNDDOWN(AL47*$BC$3/1000,-1))</f>
      </c>
      <c r="BC47" s="264"/>
      <c r="BD47" s="267">
        <f>IF(A48="","",ROUNDDOWN(AL47*($BD$3+$BE$3+$BF$3)/1000,-1))</f>
      </c>
      <c r="BE47" s="268"/>
      <c r="BF47" s="269"/>
    </row>
    <row r="48" spans="1:58" ht="18.75" customHeight="1" hidden="1">
      <c r="A48" s="112"/>
      <c r="B48" s="113"/>
      <c r="C48" s="114"/>
      <c r="D48" s="112"/>
      <c r="E48" s="113"/>
      <c r="F48" s="114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1"/>
      <c r="AI48" s="92"/>
      <c r="AJ48" s="93"/>
      <c r="AK48" s="111"/>
      <c r="AL48" s="81">
        <f>IF(AL47="",0,ROUNDDOWN(AL47*0.8%,-1))</f>
        <v>0</v>
      </c>
      <c r="AM48" s="82"/>
      <c r="AN48" s="82"/>
      <c r="AO48" s="83"/>
      <c r="AP48" s="119"/>
      <c r="AQ48" s="120"/>
      <c r="AR48" s="120"/>
      <c r="AS48" s="121">
        <f>IF(AS47="",0,ROUNDDOWN(AS47/10,-1))</f>
        <v>0</v>
      </c>
      <c r="AT48" s="122"/>
      <c r="AU48" s="123"/>
      <c r="AV48" s="81"/>
      <c r="AW48" s="82"/>
      <c r="AX48" s="82"/>
      <c r="AY48" s="83"/>
      <c r="AZ48" s="117"/>
      <c r="BA48" s="118"/>
      <c r="BB48" s="265"/>
      <c r="BC48" s="266"/>
      <c r="BD48" s="270"/>
      <c r="BE48" s="271"/>
      <c r="BF48" s="272"/>
    </row>
    <row r="49" spans="1:58" ht="18.75" customHeight="1" hidden="1">
      <c r="A49" s="75">
        <v>22</v>
      </c>
      <c r="B49" s="76"/>
      <c r="C49" s="77"/>
      <c r="D49" s="138"/>
      <c r="E49" s="139"/>
      <c r="F49" s="140"/>
      <c r="G49" s="141"/>
      <c r="H49" s="142"/>
      <c r="I49" s="143"/>
      <c r="J49" s="143"/>
      <c r="K49" s="143"/>
      <c r="L49" s="144"/>
      <c r="M49" s="144"/>
      <c r="N49" s="144"/>
      <c r="O49" s="144"/>
      <c r="P49" s="84"/>
      <c r="Q49" s="84"/>
      <c r="R49" s="137"/>
      <c r="S49" s="1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2"/>
      <c r="AI49" s="90">
        <f>IF(D50="일급",(32-COUNTBLANK(S49:AH50))*8,SUM(S49:AH50))</f>
        <v>0</v>
      </c>
      <c r="AJ49" s="91"/>
      <c r="AK49" s="110">
        <f>32-COUNTBLANK(S49:AH50)</f>
        <v>0</v>
      </c>
      <c r="AL49" s="78">
        <f>IF(D50="일급",AK49*P49,P49*AI49)</f>
        <v>0</v>
      </c>
      <c r="AM49" s="79"/>
      <c r="AN49" s="79"/>
      <c r="AO49" s="80"/>
      <c r="AP49" s="105"/>
      <c r="AQ49" s="84"/>
      <c r="AR49" s="84"/>
      <c r="AS49" s="84"/>
      <c r="AT49" s="84"/>
      <c r="AU49" s="85"/>
      <c r="AV49" s="78">
        <f>AL49-(AS50+AS49+AP49+AP50+AL50)</f>
        <v>0</v>
      </c>
      <c r="AW49" s="79"/>
      <c r="AX49" s="79"/>
      <c r="AY49" s="80"/>
      <c r="AZ49" s="115"/>
      <c r="BA49" s="116"/>
      <c r="BB49" s="263">
        <f>IF(A50="","",ROUNDDOWN(AL49*$BB$3/2/1000,-1)+ROUNDDOWN(AL49*$BC$3/1000,-1))</f>
      </c>
      <c r="BC49" s="264"/>
      <c r="BD49" s="267">
        <f>IF(A50="","",ROUNDDOWN(AL49*($BD$3+$BE$3+$BF$3)/1000,-1))</f>
      </c>
      <c r="BE49" s="268"/>
      <c r="BF49" s="269"/>
    </row>
    <row r="50" spans="1:58" ht="18.75" customHeight="1" hidden="1">
      <c r="A50" s="106"/>
      <c r="B50" s="107"/>
      <c r="C50" s="108"/>
      <c r="D50" s="112"/>
      <c r="E50" s="113"/>
      <c r="F50" s="114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9"/>
      <c r="S50" s="19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1"/>
      <c r="AI50" s="92"/>
      <c r="AJ50" s="93"/>
      <c r="AK50" s="111"/>
      <c r="AL50" s="81">
        <f>IF(AL49="",0,ROUNDDOWN(AL49*0.8%,-1))</f>
        <v>0</v>
      </c>
      <c r="AM50" s="82"/>
      <c r="AN50" s="82"/>
      <c r="AO50" s="83"/>
      <c r="AP50" s="119"/>
      <c r="AQ50" s="120"/>
      <c r="AR50" s="120"/>
      <c r="AS50" s="121">
        <f>IF(AS49="",0,ROUNDDOWN(AS49/10,-1))</f>
        <v>0</v>
      </c>
      <c r="AT50" s="122"/>
      <c r="AU50" s="123"/>
      <c r="AV50" s="81"/>
      <c r="AW50" s="82"/>
      <c r="AX50" s="82"/>
      <c r="AY50" s="83"/>
      <c r="AZ50" s="117"/>
      <c r="BA50" s="118"/>
      <c r="BB50" s="265"/>
      <c r="BC50" s="266"/>
      <c r="BD50" s="270"/>
      <c r="BE50" s="271"/>
      <c r="BF50" s="272"/>
    </row>
    <row r="51" spans="1:58" ht="18.75" customHeight="1" hidden="1">
      <c r="A51" s="75">
        <v>23</v>
      </c>
      <c r="B51" s="76"/>
      <c r="C51" s="77"/>
      <c r="D51" s="138"/>
      <c r="E51" s="139"/>
      <c r="F51" s="140"/>
      <c r="G51" s="141"/>
      <c r="H51" s="142"/>
      <c r="I51" s="143"/>
      <c r="J51" s="143"/>
      <c r="K51" s="143"/>
      <c r="L51" s="144"/>
      <c r="M51" s="144"/>
      <c r="N51" s="144"/>
      <c r="O51" s="144"/>
      <c r="P51" s="84"/>
      <c r="Q51" s="84"/>
      <c r="R51" s="137"/>
      <c r="S51" s="1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2"/>
      <c r="AI51" s="90">
        <f>IF(D52="일급",(32-COUNTBLANK(S51:AH52))*8,SUM(S51:AH52))</f>
        <v>0</v>
      </c>
      <c r="AJ51" s="91"/>
      <c r="AK51" s="110">
        <f>32-COUNTBLANK(S51:AH52)</f>
        <v>0</v>
      </c>
      <c r="AL51" s="78">
        <f>IF(D52="일급",AK51*P51,P51*AI51)</f>
        <v>0</v>
      </c>
      <c r="AM51" s="79"/>
      <c r="AN51" s="79"/>
      <c r="AO51" s="80"/>
      <c r="AP51" s="105"/>
      <c r="AQ51" s="84"/>
      <c r="AR51" s="84"/>
      <c r="AS51" s="84"/>
      <c r="AT51" s="84"/>
      <c r="AU51" s="85"/>
      <c r="AV51" s="78">
        <f>AL51-(AS52+AS51+AP51+AP52+AL52)</f>
        <v>0</v>
      </c>
      <c r="AW51" s="79"/>
      <c r="AX51" s="79"/>
      <c r="AY51" s="80"/>
      <c r="AZ51" s="115"/>
      <c r="BA51" s="116"/>
      <c r="BB51" s="263">
        <f>IF(A52="","",ROUNDDOWN(AL51*$BB$3/2/1000,-1)+ROUNDDOWN(AL51*$BC$3/1000,-1))</f>
      </c>
      <c r="BC51" s="264"/>
      <c r="BD51" s="267">
        <f>IF(A52="","",ROUNDDOWN(AL51*($BD$3+$BE$3+$BF$3)/1000,-1))</f>
      </c>
      <c r="BE51" s="268"/>
      <c r="BF51" s="269"/>
    </row>
    <row r="52" spans="1:58" ht="18.75" customHeight="1" hidden="1">
      <c r="A52" s="112"/>
      <c r="B52" s="113"/>
      <c r="C52" s="114"/>
      <c r="D52" s="112"/>
      <c r="E52" s="113"/>
      <c r="F52" s="114"/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9"/>
      <c r="S52" s="19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  <c r="AI52" s="92"/>
      <c r="AJ52" s="93"/>
      <c r="AK52" s="111"/>
      <c r="AL52" s="81">
        <f>IF(AL51="",0,ROUNDDOWN(AL51*0.8%,-1))</f>
        <v>0</v>
      </c>
      <c r="AM52" s="82"/>
      <c r="AN52" s="82"/>
      <c r="AO52" s="83"/>
      <c r="AP52" s="119"/>
      <c r="AQ52" s="120"/>
      <c r="AR52" s="120"/>
      <c r="AS52" s="121">
        <f>IF(AS51="",0,ROUNDDOWN(AS51/10,-1))</f>
        <v>0</v>
      </c>
      <c r="AT52" s="122"/>
      <c r="AU52" s="123"/>
      <c r="AV52" s="81"/>
      <c r="AW52" s="82"/>
      <c r="AX52" s="82"/>
      <c r="AY52" s="83"/>
      <c r="AZ52" s="117"/>
      <c r="BA52" s="118"/>
      <c r="BB52" s="265"/>
      <c r="BC52" s="266"/>
      <c r="BD52" s="270"/>
      <c r="BE52" s="271"/>
      <c r="BF52" s="272"/>
    </row>
    <row r="53" spans="1:58" ht="18.75" customHeight="1" hidden="1">
      <c r="A53" s="75">
        <v>24</v>
      </c>
      <c r="B53" s="76"/>
      <c r="C53" s="77"/>
      <c r="D53" s="138"/>
      <c r="E53" s="139"/>
      <c r="F53" s="140"/>
      <c r="G53" s="141"/>
      <c r="H53" s="142"/>
      <c r="I53" s="143"/>
      <c r="J53" s="143"/>
      <c r="K53" s="143"/>
      <c r="L53" s="144"/>
      <c r="M53" s="144"/>
      <c r="N53" s="144"/>
      <c r="O53" s="144"/>
      <c r="P53" s="84"/>
      <c r="Q53" s="84"/>
      <c r="R53" s="137"/>
      <c r="S53" s="1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2"/>
      <c r="AI53" s="90">
        <f>IF(D54="일급",(32-COUNTBLANK(S53:AH54))*8,SUM(S53:AH54))</f>
        <v>0</v>
      </c>
      <c r="AJ53" s="91"/>
      <c r="AK53" s="110">
        <f>32-COUNTBLANK(S53:AH54)</f>
        <v>0</v>
      </c>
      <c r="AL53" s="78">
        <f>IF(D54="일급",AK53*P53,P53*AI53)</f>
        <v>0</v>
      </c>
      <c r="AM53" s="79"/>
      <c r="AN53" s="79"/>
      <c r="AO53" s="80"/>
      <c r="AP53" s="105"/>
      <c r="AQ53" s="84"/>
      <c r="AR53" s="84"/>
      <c r="AS53" s="84"/>
      <c r="AT53" s="84"/>
      <c r="AU53" s="85"/>
      <c r="AV53" s="78">
        <f>AL53-(AS54+AS53+AP53+AP54+AL54)</f>
        <v>0</v>
      </c>
      <c r="AW53" s="79"/>
      <c r="AX53" s="79"/>
      <c r="AY53" s="80"/>
      <c r="AZ53" s="115"/>
      <c r="BA53" s="116"/>
      <c r="BB53" s="263">
        <f>IF(A54="","",ROUNDDOWN(AL53*$BB$3/2/1000,-1)+ROUNDDOWN(AL53*$BC$3/1000,-1))</f>
      </c>
      <c r="BC53" s="264"/>
      <c r="BD53" s="267">
        <f>IF(A54="","",ROUNDDOWN(AL53*($BD$3+$BE$3+$BF$3)/1000,-1))</f>
      </c>
      <c r="BE53" s="268"/>
      <c r="BF53" s="269"/>
    </row>
    <row r="54" spans="1:58" ht="18.75" customHeight="1" hidden="1">
      <c r="A54" s="112"/>
      <c r="B54" s="113"/>
      <c r="C54" s="114"/>
      <c r="D54" s="112"/>
      <c r="E54" s="113"/>
      <c r="F54" s="114"/>
      <c r="G54" s="8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19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/>
      <c r="AI54" s="92"/>
      <c r="AJ54" s="93"/>
      <c r="AK54" s="111"/>
      <c r="AL54" s="81">
        <f>IF(AL53="",0,ROUNDDOWN(AL53*0.8%,-1))</f>
        <v>0</v>
      </c>
      <c r="AM54" s="82"/>
      <c r="AN54" s="82"/>
      <c r="AO54" s="83"/>
      <c r="AP54" s="119"/>
      <c r="AQ54" s="120"/>
      <c r="AR54" s="120"/>
      <c r="AS54" s="121">
        <f>IF(AS53="",0,ROUNDDOWN(AS53/10,-1))</f>
        <v>0</v>
      </c>
      <c r="AT54" s="122"/>
      <c r="AU54" s="123"/>
      <c r="AV54" s="81"/>
      <c r="AW54" s="82"/>
      <c r="AX54" s="82"/>
      <c r="AY54" s="83"/>
      <c r="AZ54" s="117"/>
      <c r="BA54" s="118"/>
      <c r="BB54" s="265"/>
      <c r="BC54" s="266"/>
      <c r="BD54" s="270"/>
      <c r="BE54" s="271"/>
      <c r="BF54" s="272"/>
    </row>
    <row r="55" spans="1:58" ht="18.75" customHeight="1" hidden="1">
      <c r="A55" s="75">
        <v>25</v>
      </c>
      <c r="B55" s="76"/>
      <c r="C55" s="77"/>
      <c r="D55" s="138"/>
      <c r="E55" s="139"/>
      <c r="F55" s="140"/>
      <c r="G55" s="141"/>
      <c r="H55" s="142"/>
      <c r="I55" s="143"/>
      <c r="J55" s="143"/>
      <c r="K55" s="143"/>
      <c r="L55" s="144"/>
      <c r="M55" s="144"/>
      <c r="N55" s="144"/>
      <c r="O55" s="144"/>
      <c r="P55" s="84"/>
      <c r="Q55" s="84"/>
      <c r="R55" s="137"/>
      <c r="S55" s="1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2"/>
      <c r="AI55" s="90">
        <f>IF(D56="일급",(32-COUNTBLANK(S55:AH56))*8,SUM(S55:AH56))</f>
        <v>0</v>
      </c>
      <c r="AJ55" s="91"/>
      <c r="AK55" s="110">
        <f>32-COUNTBLANK(S55:AH56)</f>
        <v>0</v>
      </c>
      <c r="AL55" s="78">
        <f>IF(D56="일급",AK55*P55,P55*AI55)</f>
        <v>0</v>
      </c>
      <c r="AM55" s="79"/>
      <c r="AN55" s="79"/>
      <c r="AO55" s="80"/>
      <c r="AP55" s="105"/>
      <c r="AQ55" s="84"/>
      <c r="AR55" s="84"/>
      <c r="AS55" s="84"/>
      <c r="AT55" s="84"/>
      <c r="AU55" s="85"/>
      <c r="AV55" s="78">
        <f>AL55-(AS56+AS55+AP55+AP56+AL56)</f>
        <v>0</v>
      </c>
      <c r="AW55" s="79"/>
      <c r="AX55" s="79"/>
      <c r="AY55" s="80"/>
      <c r="AZ55" s="115"/>
      <c r="BA55" s="116"/>
      <c r="BB55" s="263">
        <f>IF(A56="","",ROUNDDOWN(AL55*$BB$3/2/1000,-1)+ROUNDDOWN(AL55*$BC$3/1000,-1))</f>
      </c>
      <c r="BC55" s="264"/>
      <c r="BD55" s="267">
        <f>IF(A56="","",ROUNDDOWN(AL55*($BD$3+$BE$3+$BF$3)/1000,-1))</f>
      </c>
      <c r="BE55" s="268"/>
      <c r="BF55" s="269"/>
    </row>
    <row r="56" spans="1:58" ht="18.75" customHeight="1" hidden="1">
      <c r="A56" s="106"/>
      <c r="B56" s="107"/>
      <c r="C56" s="108"/>
      <c r="D56" s="112"/>
      <c r="E56" s="113"/>
      <c r="F56" s="114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9"/>
      <c r="S56" s="19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1"/>
      <c r="AI56" s="92"/>
      <c r="AJ56" s="93"/>
      <c r="AK56" s="111"/>
      <c r="AL56" s="81">
        <f>IF(AL55="",0,ROUNDDOWN(AL55*0.8%,-1))</f>
        <v>0</v>
      </c>
      <c r="AM56" s="82"/>
      <c r="AN56" s="82"/>
      <c r="AO56" s="83"/>
      <c r="AP56" s="119"/>
      <c r="AQ56" s="120"/>
      <c r="AR56" s="120"/>
      <c r="AS56" s="121">
        <f>IF(AS55="",0,ROUNDDOWN(AS55/10,-1))</f>
        <v>0</v>
      </c>
      <c r="AT56" s="122"/>
      <c r="AU56" s="123"/>
      <c r="AV56" s="81"/>
      <c r="AW56" s="82"/>
      <c r="AX56" s="82"/>
      <c r="AY56" s="83"/>
      <c r="AZ56" s="117"/>
      <c r="BA56" s="118"/>
      <c r="BB56" s="265"/>
      <c r="BC56" s="266"/>
      <c r="BD56" s="270"/>
      <c r="BE56" s="271"/>
      <c r="BF56" s="272"/>
    </row>
    <row r="57" spans="1:58" ht="18.75" customHeight="1" hidden="1">
      <c r="A57" s="75">
        <v>26</v>
      </c>
      <c r="B57" s="76"/>
      <c r="C57" s="77"/>
      <c r="D57" s="138"/>
      <c r="E57" s="139"/>
      <c r="F57" s="140"/>
      <c r="G57" s="141"/>
      <c r="H57" s="142"/>
      <c r="I57" s="143"/>
      <c r="J57" s="143"/>
      <c r="K57" s="143"/>
      <c r="L57" s="144"/>
      <c r="M57" s="144"/>
      <c r="N57" s="144"/>
      <c r="O57" s="144"/>
      <c r="P57" s="84"/>
      <c r="Q57" s="84"/>
      <c r="R57" s="137"/>
      <c r="S57" s="17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2"/>
      <c r="AI57" s="90">
        <f>IF(D58="일급",(32-COUNTBLANK(S57:AH58))*8,SUM(S57:AH58))</f>
        <v>0</v>
      </c>
      <c r="AJ57" s="91"/>
      <c r="AK57" s="110">
        <f>32-COUNTBLANK(S57:AH58)</f>
        <v>0</v>
      </c>
      <c r="AL57" s="78">
        <f>IF(D58="일급",AK57*P57,P57*AI57)</f>
        <v>0</v>
      </c>
      <c r="AM57" s="79"/>
      <c r="AN57" s="79"/>
      <c r="AO57" s="80"/>
      <c r="AP57" s="105"/>
      <c r="AQ57" s="84"/>
      <c r="AR57" s="84"/>
      <c r="AS57" s="84"/>
      <c r="AT57" s="84"/>
      <c r="AU57" s="85"/>
      <c r="AV57" s="78">
        <f>AL57-(AS58+AS57+AP57+AP58+AL58)</f>
        <v>0</v>
      </c>
      <c r="AW57" s="79"/>
      <c r="AX57" s="79"/>
      <c r="AY57" s="80"/>
      <c r="AZ57" s="115"/>
      <c r="BA57" s="116"/>
      <c r="BB57" s="263">
        <f>IF(A58="","",ROUNDDOWN(AL57*$BB$3/2/1000,-1)+ROUNDDOWN(AL57*$BC$3/1000,-1))</f>
      </c>
      <c r="BC57" s="264"/>
      <c r="BD57" s="267">
        <f>IF(A58="","",ROUNDDOWN(AL57*($BD$3+$BE$3+$BF$3)/1000,-1))</f>
      </c>
      <c r="BE57" s="268"/>
      <c r="BF57" s="269"/>
    </row>
    <row r="58" spans="1:58" ht="18.75" customHeight="1" hidden="1">
      <c r="A58" s="112"/>
      <c r="B58" s="113"/>
      <c r="C58" s="114"/>
      <c r="D58" s="112"/>
      <c r="E58" s="113"/>
      <c r="F58" s="114"/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  <c r="S58" s="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1"/>
      <c r="AI58" s="92"/>
      <c r="AJ58" s="93"/>
      <c r="AK58" s="111"/>
      <c r="AL58" s="81">
        <f>IF(AL57="",0,ROUNDDOWN(AL57*0.8%,-1))</f>
        <v>0</v>
      </c>
      <c r="AM58" s="82"/>
      <c r="AN58" s="82"/>
      <c r="AO58" s="83"/>
      <c r="AP58" s="119"/>
      <c r="AQ58" s="120"/>
      <c r="AR58" s="120"/>
      <c r="AS58" s="121">
        <f>IF(AS57="",0,ROUNDDOWN(AS57/10,-1))</f>
        <v>0</v>
      </c>
      <c r="AT58" s="122"/>
      <c r="AU58" s="123"/>
      <c r="AV58" s="81"/>
      <c r="AW58" s="82"/>
      <c r="AX58" s="82"/>
      <c r="AY58" s="83"/>
      <c r="AZ58" s="117"/>
      <c r="BA58" s="118"/>
      <c r="BB58" s="265"/>
      <c r="BC58" s="266"/>
      <c r="BD58" s="270"/>
      <c r="BE58" s="271"/>
      <c r="BF58" s="272"/>
    </row>
    <row r="59" spans="1:58" ht="18.75" customHeight="1" hidden="1">
      <c r="A59" s="75">
        <v>27</v>
      </c>
      <c r="B59" s="76"/>
      <c r="C59" s="77"/>
      <c r="D59" s="138"/>
      <c r="E59" s="139"/>
      <c r="F59" s="140"/>
      <c r="G59" s="141"/>
      <c r="H59" s="142"/>
      <c r="I59" s="143"/>
      <c r="J59" s="143"/>
      <c r="K59" s="143"/>
      <c r="L59" s="144"/>
      <c r="M59" s="144"/>
      <c r="N59" s="144"/>
      <c r="O59" s="144"/>
      <c r="P59" s="84"/>
      <c r="Q59" s="84"/>
      <c r="R59" s="137"/>
      <c r="S59" s="1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2"/>
      <c r="AI59" s="90">
        <f>IF(D60="일급",(32-COUNTBLANK(S59:AH60))*8,SUM(S59:AH60))</f>
        <v>0</v>
      </c>
      <c r="AJ59" s="91"/>
      <c r="AK59" s="110">
        <f>32-COUNTBLANK(S59:AH60)</f>
        <v>0</v>
      </c>
      <c r="AL59" s="78">
        <f>IF(D60="일급",AK59*P59,P59*AI59)</f>
        <v>0</v>
      </c>
      <c r="AM59" s="79"/>
      <c r="AN59" s="79"/>
      <c r="AO59" s="80"/>
      <c r="AP59" s="105"/>
      <c r="AQ59" s="84"/>
      <c r="AR59" s="84"/>
      <c r="AS59" s="84"/>
      <c r="AT59" s="84"/>
      <c r="AU59" s="85"/>
      <c r="AV59" s="78">
        <f>AL59-(AS60+AS59+AP59+AP60+AL60)</f>
        <v>0</v>
      </c>
      <c r="AW59" s="79"/>
      <c r="AX59" s="79"/>
      <c r="AY59" s="80"/>
      <c r="AZ59" s="115"/>
      <c r="BA59" s="116"/>
      <c r="BB59" s="263">
        <f>IF(A60="","",ROUNDDOWN(AL59*$BB$3/2/1000,-1)+ROUNDDOWN(AL59*$BC$3/1000,-1))</f>
      </c>
      <c r="BC59" s="264"/>
      <c r="BD59" s="267">
        <f>IF(A60="","",ROUNDDOWN(AL59*($BD$3+$BE$3+$BF$3)/1000,-1))</f>
      </c>
      <c r="BE59" s="268"/>
      <c r="BF59" s="269"/>
    </row>
    <row r="60" spans="1:58" ht="18.75" customHeight="1" hidden="1">
      <c r="A60" s="112"/>
      <c r="B60" s="113"/>
      <c r="C60" s="114"/>
      <c r="D60" s="112"/>
      <c r="E60" s="113"/>
      <c r="F60" s="114"/>
      <c r="G60" s="87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  <c r="S60" s="1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1"/>
      <c r="AI60" s="92"/>
      <c r="AJ60" s="93"/>
      <c r="AK60" s="111"/>
      <c r="AL60" s="81">
        <f>IF(AL59="",0,ROUNDDOWN(AL59*0.8%,-1))</f>
        <v>0</v>
      </c>
      <c r="AM60" s="82"/>
      <c r="AN60" s="82"/>
      <c r="AO60" s="83"/>
      <c r="AP60" s="119"/>
      <c r="AQ60" s="120"/>
      <c r="AR60" s="120"/>
      <c r="AS60" s="121">
        <f>IF(AS59="",0,ROUNDDOWN(AS59/10,-1))</f>
        <v>0</v>
      </c>
      <c r="AT60" s="122"/>
      <c r="AU60" s="123"/>
      <c r="AV60" s="81"/>
      <c r="AW60" s="82"/>
      <c r="AX60" s="82"/>
      <c r="AY60" s="83"/>
      <c r="AZ60" s="117"/>
      <c r="BA60" s="118"/>
      <c r="BB60" s="265"/>
      <c r="BC60" s="266"/>
      <c r="BD60" s="270"/>
      <c r="BE60" s="271"/>
      <c r="BF60" s="272"/>
    </row>
    <row r="61" spans="1:58" ht="18.75" customHeight="1" hidden="1">
      <c r="A61" s="75">
        <v>28</v>
      </c>
      <c r="B61" s="76"/>
      <c r="C61" s="77"/>
      <c r="D61" s="138"/>
      <c r="E61" s="139"/>
      <c r="F61" s="140"/>
      <c r="G61" s="141"/>
      <c r="H61" s="142"/>
      <c r="I61" s="143"/>
      <c r="J61" s="143"/>
      <c r="K61" s="143"/>
      <c r="L61" s="144"/>
      <c r="M61" s="144"/>
      <c r="N61" s="144"/>
      <c r="O61" s="144"/>
      <c r="P61" s="84"/>
      <c r="Q61" s="84"/>
      <c r="R61" s="137"/>
      <c r="S61" s="1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2"/>
      <c r="AI61" s="90">
        <f>IF(D62="일급",(32-COUNTBLANK(S61:AH62))*8,SUM(S61:AH62))</f>
        <v>0</v>
      </c>
      <c r="AJ61" s="91"/>
      <c r="AK61" s="110">
        <f>32-COUNTBLANK(S61:AH62)</f>
        <v>0</v>
      </c>
      <c r="AL61" s="78">
        <f>IF(D62="일급",AK61*P61,P61*AI61)</f>
        <v>0</v>
      </c>
      <c r="AM61" s="79"/>
      <c r="AN61" s="79"/>
      <c r="AO61" s="80"/>
      <c r="AP61" s="105"/>
      <c r="AQ61" s="84"/>
      <c r="AR61" s="84"/>
      <c r="AS61" s="84"/>
      <c r="AT61" s="84"/>
      <c r="AU61" s="85"/>
      <c r="AV61" s="78">
        <f>AL61-(AS62+AS61+AP61+AP62+AL62)</f>
        <v>0</v>
      </c>
      <c r="AW61" s="79"/>
      <c r="AX61" s="79"/>
      <c r="AY61" s="80"/>
      <c r="AZ61" s="115"/>
      <c r="BA61" s="116"/>
      <c r="BB61" s="263">
        <f>IF(A62="","",ROUNDDOWN(AL61*$BB$3/2/1000,-1)+ROUNDDOWN(AL61*$BC$3/1000,-1))</f>
      </c>
      <c r="BC61" s="264"/>
      <c r="BD61" s="267">
        <f>IF(A62="","",ROUNDDOWN(AL61*($BD$3+$BE$3+$BF$3)/1000,-1))</f>
      </c>
      <c r="BE61" s="268"/>
      <c r="BF61" s="269"/>
    </row>
    <row r="62" spans="1:58" ht="18.75" customHeight="1" hidden="1">
      <c r="A62" s="106"/>
      <c r="B62" s="107"/>
      <c r="C62" s="108"/>
      <c r="D62" s="112"/>
      <c r="E62" s="113"/>
      <c r="F62" s="114"/>
      <c r="G62" s="87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9"/>
      <c r="S62" s="1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1"/>
      <c r="AI62" s="92"/>
      <c r="AJ62" s="93"/>
      <c r="AK62" s="111"/>
      <c r="AL62" s="81">
        <f>IF(AL61="",0,ROUNDDOWN(AL61*0.8%,-1))</f>
        <v>0</v>
      </c>
      <c r="AM62" s="82"/>
      <c r="AN62" s="82"/>
      <c r="AO62" s="83"/>
      <c r="AP62" s="119"/>
      <c r="AQ62" s="120"/>
      <c r="AR62" s="120"/>
      <c r="AS62" s="121">
        <f>IF(AS61="",0,ROUNDDOWN(AS61/10,-1))</f>
        <v>0</v>
      </c>
      <c r="AT62" s="122"/>
      <c r="AU62" s="123"/>
      <c r="AV62" s="81"/>
      <c r="AW62" s="82"/>
      <c r="AX62" s="82"/>
      <c r="AY62" s="83"/>
      <c r="AZ62" s="117"/>
      <c r="BA62" s="118"/>
      <c r="BB62" s="265"/>
      <c r="BC62" s="266"/>
      <c r="BD62" s="270"/>
      <c r="BE62" s="271"/>
      <c r="BF62" s="272"/>
    </row>
    <row r="63" spans="1:58" ht="18.75" customHeight="1" hidden="1">
      <c r="A63" s="75">
        <v>29</v>
      </c>
      <c r="B63" s="76"/>
      <c r="C63" s="77"/>
      <c r="D63" s="138"/>
      <c r="E63" s="139"/>
      <c r="F63" s="140"/>
      <c r="G63" s="141"/>
      <c r="H63" s="142"/>
      <c r="I63" s="143"/>
      <c r="J63" s="143"/>
      <c r="K63" s="143"/>
      <c r="L63" s="144"/>
      <c r="M63" s="144"/>
      <c r="N63" s="144"/>
      <c r="O63" s="144"/>
      <c r="P63" s="84"/>
      <c r="Q63" s="84"/>
      <c r="R63" s="137"/>
      <c r="S63" s="17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2"/>
      <c r="AI63" s="90">
        <f>IF(D64="일급",(32-COUNTBLANK(S63:AH64))*8,SUM(S63:AH64))</f>
        <v>0</v>
      </c>
      <c r="AJ63" s="91"/>
      <c r="AK63" s="110">
        <f>32-COUNTBLANK(S63:AH64)</f>
        <v>0</v>
      </c>
      <c r="AL63" s="78">
        <f>IF(D64="일급",AK63*P63,P63*AI63)</f>
        <v>0</v>
      </c>
      <c r="AM63" s="79"/>
      <c r="AN63" s="79"/>
      <c r="AO63" s="80"/>
      <c r="AP63" s="105"/>
      <c r="AQ63" s="84"/>
      <c r="AR63" s="84"/>
      <c r="AS63" s="84"/>
      <c r="AT63" s="84"/>
      <c r="AU63" s="85"/>
      <c r="AV63" s="78">
        <f>AL63-(AS64+AS63+AP63+AP64+AL64)</f>
        <v>0</v>
      </c>
      <c r="AW63" s="79"/>
      <c r="AX63" s="79"/>
      <c r="AY63" s="80"/>
      <c r="AZ63" s="115"/>
      <c r="BA63" s="116"/>
      <c r="BB63" s="263">
        <f>IF(A64="","",ROUNDDOWN(AL63*$BB$3/2/1000,-1)+ROUNDDOWN(AL63*$BC$3/1000,-1))</f>
      </c>
      <c r="BC63" s="264"/>
      <c r="BD63" s="267">
        <f>IF(A64="","",ROUNDDOWN(AL63*($BD$3+$BE$3+$BF$3)/1000,-1))</f>
      </c>
      <c r="BE63" s="268"/>
      <c r="BF63" s="269"/>
    </row>
    <row r="64" spans="1:58" ht="18.75" customHeight="1" hidden="1">
      <c r="A64" s="112"/>
      <c r="B64" s="113"/>
      <c r="C64" s="114"/>
      <c r="D64" s="112"/>
      <c r="E64" s="113"/>
      <c r="F64" s="114"/>
      <c r="G64" s="87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  <c r="S64" s="1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/>
      <c r="AI64" s="92"/>
      <c r="AJ64" s="93"/>
      <c r="AK64" s="111"/>
      <c r="AL64" s="81">
        <f>IF(AL63="",0,ROUNDDOWN(AL63*0.8%,-1))</f>
        <v>0</v>
      </c>
      <c r="AM64" s="82"/>
      <c r="AN64" s="82"/>
      <c r="AO64" s="83"/>
      <c r="AP64" s="119"/>
      <c r="AQ64" s="120"/>
      <c r="AR64" s="120"/>
      <c r="AS64" s="121">
        <f>IF(AS63="",0,ROUNDDOWN(AS63/10,-1))</f>
        <v>0</v>
      </c>
      <c r="AT64" s="122"/>
      <c r="AU64" s="123"/>
      <c r="AV64" s="81"/>
      <c r="AW64" s="82"/>
      <c r="AX64" s="82"/>
      <c r="AY64" s="83"/>
      <c r="AZ64" s="117"/>
      <c r="BA64" s="118"/>
      <c r="BB64" s="265"/>
      <c r="BC64" s="266"/>
      <c r="BD64" s="270"/>
      <c r="BE64" s="271"/>
      <c r="BF64" s="272"/>
    </row>
    <row r="65" spans="1:58" ht="18.75" customHeight="1" hidden="1">
      <c r="A65" s="75">
        <v>30</v>
      </c>
      <c r="B65" s="76"/>
      <c r="C65" s="77"/>
      <c r="D65" s="138"/>
      <c r="E65" s="139"/>
      <c r="F65" s="140"/>
      <c r="G65" s="141"/>
      <c r="H65" s="142"/>
      <c r="I65" s="143"/>
      <c r="J65" s="143"/>
      <c r="K65" s="143"/>
      <c r="L65" s="144"/>
      <c r="M65" s="144"/>
      <c r="N65" s="144"/>
      <c r="O65" s="144"/>
      <c r="P65" s="84"/>
      <c r="Q65" s="84"/>
      <c r="R65" s="137"/>
      <c r="S65" s="1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22"/>
      <c r="AI65" s="90">
        <f>IF(D66="일급",(32-COUNTBLANK(S65:AH66))*8,SUM(S65:AH66))</f>
        <v>0</v>
      </c>
      <c r="AJ65" s="91"/>
      <c r="AK65" s="110">
        <f>32-COUNTBLANK(S65:AH66)</f>
        <v>0</v>
      </c>
      <c r="AL65" s="78">
        <f>IF(D66="일급",AK65*P65,P65*AI65)</f>
        <v>0</v>
      </c>
      <c r="AM65" s="79"/>
      <c r="AN65" s="79"/>
      <c r="AO65" s="80"/>
      <c r="AP65" s="105"/>
      <c r="AQ65" s="84"/>
      <c r="AR65" s="84"/>
      <c r="AS65" s="84"/>
      <c r="AT65" s="84"/>
      <c r="AU65" s="85"/>
      <c r="AV65" s="78">
        <f>AL65-(AS66+AS65+AP65+AP66+AL66)</f>
        <v>0</v>
      </c>
      <c r="AW65" s="79"/>
      <c r="AX65" s="79"/>
      <c r="AY65" s="80"/>
      <c r="AZ65" s="115"/>
      <c r="BA65" s="116"/>
      <c r="BB65" s="263">
        <f>IF(A66="","",ROUNDDOWN(AL65*$BB$3/2/1000,-1)+ROUNDDOWN(AL65*$BC$3/1000,-1))</f>
      </c>
      <c r="BC65" s="264"/>
      <c r="BD65" s="267">
        <f>IF(A66="","",ROUNDDOWN(AL65*($BD$3+$BE$3+$BF$3)/1000,-1))</f>
      </c>
      <c r="BE65" s="268"/>
      <c r="BF65" s="269"/>
    </row>
    <row r="66" spans="1:58" ht="18.75" customHeight="1" hidden="1">
      <c r="A66" s="112"/>
      <c r="B66" s="113"/>
      <c r="C66" s="114"/>
      <c r="D66" s="112"/>
      <c r="E66" s="113"/>
      <c r="F66" s="114"/>
      <c r="G66" s="87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1"/>
      <c r="AI66" s="92"/>
      <c r="AJ66" s="93"/>
      <c r="AK66" s="111"/>
      <c r="AL66" s="81">
        <f>IF(AL65="",0,ROUNDDOWN(AL65*0.8%,-1))</f>
        <v>0</v>
      </c>
      <c r="AM66" s="82"/>
      <c r="AN66" s="82"/>
      <c r="AO66" s="83"/>
      <c r="AP66" s="119"/>
      <c r="AQ66" s="120"/>
      <c r="AR66" s="120"/>
      <c r="AS66" s="121">
        <f>IF(AS65="",0,ROUNDDOWN(AS65/10,-1))</f>
        <v>0</v>
      </c>
      <c r="AT66" s="122"/>
      <c r="AU66" s="123"/>
      <c r="AV66" s="81"/>
      <c r="AW66" s="82"/>
      <c r="AX66" s="82"/>
      <c r="AY66" s="83"/>
      <c r="AZ66" s="117"/>
      <c r="BA66" s="118"/>
      <c r="BB66" s="265"/>
      <c r="BC66" s="266"/>
      <c r="BD66" s="270"/>
      <c r="BE66" s="271"/>
      <c r="BF66" s="272"/>
    </row>
    <row r="67" spans="1:58" ht="18.75" customHeight="1" hidden="1">
      <c r="A67" s="75">
        <v>31</v>
      </c>
      <c r="B67" s="76"/>
      <c r="C67" s="77"/>
      <c r="D67" s="138"/>
      <c r="E67" s="139"/>
      <c r="F67" s="140"/>
      <c r="G67" s="141"/>
      <c r="H67" s="142"/>
      <c r="I67" s="143"/>
      <c r="J67" s="143"/>
      <c r="K67" s="143"/>
      <c r="L67" s="144"/>
      <c r="M67" s="144"/>
      <c r="N67" s="144"/>
      <c r="O67" s="144"/>
      <c r="P67" s="84"/>
      <c r="Q67" s="84"/>
      <c r="R67" s="137"/>
      <c r="S67" s="1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22"/>
      <c r="AI67" s="90">
        <f>IF(D68="일급",(32-COUNTBLANK(S67:AH68))*8,SUM(S67:AH68))</f>
        <v>0</v>
      </c>
      <c r="AJ67" s="91"/>
      <c r="AK67" s="110">
        <f>32-COUNTBLANK(S67:AH68)</f>
        <v>0</v>
      </c>
      <c r="AL67" s="78">
        <f>IF(D68="일급",AK67*P67,P67*AI67)</f>
        <v>0</v>
      </c>
      <c r="AM67" s="79"/>
      <c r="AN67" s="79"/>
      <c r="AO67" s="80"/>
      <c r="AP67" s="105"/>
      <c r="AQ67" s="84"/>
      <c r="AR67" s="84"/>
      <c r="AS67" s="84"/>
      <c r="AT67" s="84"/>
      <c r="AU67" s="85"/>
      <c r="AV67" s="78">
        <f>AL67-(AS68+AS67+AP67+AP68+AL68)</f>
        <v>0</v>
      </c>
      <c r="AW67" s="79"/>
      <c r="AX67" s="79"/>
      <c r="AY67" s="80"/>
      <c r="AZ67" s="115"/>
      <c r="BA67" s="116"/>
      <c r="BB67" s="263">
        <f>IF(A68="","",ROUNDDOWN(AL67*$BB$3/2/1000,-1)+ROUNDDOWN(AL67*$BC$3/1000,-1))</f>
      </c>
      <c r="BC67" s="264"/>
      <c r="BD67" s="267">
        <f>IF(A68="","",ROUNDDOWN(AL67*($BD$3+$BE$3+$BF$3)/1000,-1))</f>
      </c>
      <c r="BE67" s="268"/>
      <c r="BF67" s="269"/>
    </row>
    <row r="68" spans="1:58" ht="18.75" customHeight="1" hidden="1">
      <c r="A68" s="106"/>
      <c r="B68" s="107"/>
      <c r="C68" s="108"/>
      <c r="D68" s="112"/>
      <c r="E68" s="113"/>
      <c r="F68" s="114"/>
      <c r="G68" s="87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1"/>
      <c r="AI68" s="92"/>
      <c r="AJ68" s="93"/>
      <c r="AK68" s="111"/>
      <c r="AL68" s="81">
        <f>IF(AL67="",0,ROUNDDOWN(AL67*0.8%,-1))</f>
        <v>0</v>
      </c>
      <c r="AM68" s="82"/>
      <c r="AN68" s="82"/>
      <c r="AO68" s="83"/>
      <c r="AP68" s="119"/>
      <c r="AQ68" s="120"/>
      <c r="AR68" s="120"/>
      <c r="AS68" s="121">
        <f>IF(AS67="",0,ROUNDDOWN(AS67/10,-1))</f>
        <v>0</v>
      </c>
      <c r="AT68" s="122"/>
      <c r="AU68" s="123"/>
      <c r="AV68" s="81"/>
      <c r="AW68" s="82"/>
      <c r="AX68" s="82"/>
      <c r="AY68" s="83"/>
      <c r="AZ68" s="117"/>
      <c r="BA68" s="118"/>
      <c r="BB68" s="265"/>
      <c r="BC68" s="266"/>
      <c r="BD68" s="270"/>
      <c r="BE68" s="271"/>
      <c r="BF68" s="272"/>
    </row>
    <row r="69" spans="1:58" ht="18.75" customHeight="1" hidden="1">
      <c r="A69" s="75">
        <v>32</v>
      </c>
      <c r="B69" s="76"/>
      <c r="C69" s="77"/>
      <c r="D69" s="138"/>
      <c r="E69" s="139"/>
      <c r="F69" s="140"/>
      <c r="G69" s="141"/>
      <c r="H69" s="142"/>
      <c r="I69" s="143"/>
      <c r="J69" s="143"/>
      <c r="K69" s="143"/>
      <c r="L69" s="144"/>
      <c r="M69" s="144"/>
      <c r="N69" s="144"/>
      <c r="O69" s="144"/>
      <c r="P69" s="84"/>
      <c r="Q69" s="84"/>
      <c r="R69" s="137"/>
      <c r="S69" s="1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22"/>
      <c r="AI69" s="90">
        <f>IF(D70="일급",(32-COUNTBLANK(S69:AH70))*8,SUM(S69:AH70))</f>
        <v>0</v>
      </c>
      <c r="AJ69" s="91"/>
      <c r="AK69" s="110">
        <f>32-COUNTBLANK(S69:AH70)</f>
        <v>0</v>
      </c>
      <c r="AL69" s="78">
        <f>IF(D70="일급",AK69*P69,P69*AI69)</f>
        <v>0</v>
      </c>
      <c r="AM69" s="79"/>
      <c r="AN69" s="79"/>
      <c r="AO69" s="80"/>
      <c r="AP69" s="105"/>
      <c r="AQ69" s="84"/>
      <c r="AR69" s="84"/>
      <c r="AS69" s="84"/>
      <c r="AT69" s="84"/>
      <c r="AU69" s="85"/>
      <c r="AV69" s="78">
        <f>AL69-(AS70+AS69+AP69+AP70+AL70)</f>
        <v>0</v>
      </c>
      <c r="AW69" s="79"/>
      <c r="AX69" s="79"/>
      <c r="AY69" s="80"/>
      <c r="AZ69" s="115"/>
      <c r="BA69" s="116"/>
      <c r="BB69" s="263">
        <f>IF(A70="","",ROUNDDOWN(AL69*$BB$3/2/1000,-1)+ROUNDDOWN(AL69*$BC$3/1000,-1))</f>
      </c>
      <c r="BC69" s="264"/>
      <c r="BD69" s="267">
        <f>IF(A70="","",ROUNDDOWN(AL69*($BD$3+$BE$3+$BF$3)/1000,-1))</f>
      </c>
      <c r="BE69" s="268"/>
      <c r="BF69" s="269"/>
    </row>
    <row r="70" spans="1:58" ht="18.75" customHeight="1" hidden="1">
      <c r="A70" s="112"/>
      <c r="B70" s="113"/>
      <c r="C70" s="114"/>
      <c r="D70" s="112"/>
      <c r="E70" s="113"/>
      <c r="F70" s="114"/>
      <c r="G70" s="87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9"/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1"/>
      <c r="AI70" s="92"/>
      <c r="AJ70" s="93"/>
      <c r="AK70" s="111"/>
      <c r="AL70" s="81">
        <f>IF(AL69="",0,ROUNDDOWN(AL69*0.8%,-1))</f>
        <v>0</v>
      </c>
      <c r="AM70" s="82"/>
      <c r="AN70" s="82"/>
      <c r="AO70" s="83"/>
      <c r="AP70" s="119"/>
      <c r="AQ70" s="120"/>
      <c r="AR70" s="120"/>
      <c r="AS70" s="121">
        <f>IF(AS69="",0,ROUNDDOWN(AS69/10,-1))</f>
        <v>0</v>
      </c>
      <c r="AT70" s="122"/>
      <c r="AU70" s="123"/>
      <c r="AV70" s="81"/>
      <c r="AW70" s="82"/>
      <c r="AX70" s="82"/>
      <c r="AY70" s="83"/>
      <c r="AZ70" s="117"/>
      <c r="BA70" s="118"/>
      <c r="BB70" s="265"/>
      <c r="BC70" s="266"/>
      <c r="BD70" s="270"/>
      <c r="BE70" s="271"/>
      <c r="BF70" s="272"/>
    </row>
    <row r="71" spans="1:58" ht="18.75" customHeight="1" hidden="1">
      <c r="A71" s="75">
        <v>33</v>
      </c>
      <c r="B71" s="76"/>
      <c r="C71" s="77"/>
      <c r="D71" s="138"/>
      <c r="E71" s="139"/>
      <c r="F71" s="140"/>
      <c r="G71" s="141"/>
      <c r="H71" s="142"/>
      <c r="I71" s="143"/>
      <c r="J71" s="143"/>
      <c r="K71" s="143"/>
      <c r="L71" s="144"/>
      <c r="M71" s="144"/>
      <c r="N71" s="144"/>
      <c r="O71" s="144"/>
      <c r="P71" s="84"/>
      <c r="Q71" s="84"/>
      <c r="R71" s="137"/>
      <c r="S71" s="17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2"/>
      <c r="AI71" s="90">
        <f>IF(D72="일급",(32-COUNTBLANK(S71:AH72))*8,SUM(S71:AH72))</f>
        <v>0</v>
      </c>
      <c r="AJ71" s="91"/>
      <c r="AK71" s="110">
        <f>32-COUNTBLANK(S71:AH72)</f>
        <v>0</v>
      </c>
      <c r="AL71" s="78">
        <f>IF(D72="일급",AK71*P71,P71*AI71)</f>
        <v>0</v>
      </c>
      <c r="AM71" s="79"/>
      <c r="AN71" s="79"/>
      <c r="AO71" s="80"/>
      <c r="AP71" s="105"/>
      <c r="AQ71" s="84"/>
      <c r="AR71" s="84"/>
      <c r="AS71" s="84"/>
      <c r="AT71" s="84"/>
      <c r="AU71" s="85"/>
      <c r="AV71" s="78">
        <f>AL71-(AS72+AS71+AP71+AP72+AL72)</f>
        <v>0</v>
      </c>
      <c r="AW71" s="79"/>
      <c r="AX71" s="79"/>
      <c r="AY71" s="80"/>
      <c r="AZ71" s="115"/>
      <c r="BA71" s="116"/>
      <c r="BB71" s="263">
        <f>IF(A72="","",ROUNDDOWN(AL71*$BB$3/2/1000,-1)+ROUNDDOWN(AL71*$BC$3/1000,-1))</f>
      </c>
      <c r="BC71" s="264"/>
      <c r="BD71" s="267">
        <f>IF(A72="","",ROUNDDOWN(AL71*($BD$3+$BE$3+$BF$3)/1000,-1))</f>
      </c>
      <c r="BE71" s="268"/>
      <c r="BF71" s="269"/>
    </row>
    <row r="72" spans="1:58" ht="18.75" customHeight="1" hidden="1">
      <c r="A72" s="112"/>
      <c r="B72" s="113"/>
      <c r="C72" s="114"/>
      <c r="D72" s="112"/>
      <c r="E72" s="113"/>
      <c r="F72" s="114"/>
      <c r="G72" s="87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9"/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1"/>
      <c r="AI72" s="92"/>
      <c r="AJ72" s="93"/>
      <c r="AK72" s="111"/>
      <c r="AL72" s="81">
        <f>IF(AL71="",0,ROUNDDOWN(AL71*0.8%,-1))</f>
        <v>0</v>
      </c>
      <c r="AM72" s="82"/>
      <c r="AN72" s="82"/>
      <c r="AO72" s="83"/>
      <c r="AP72" s="119"/>
      <c r="AQ72" s="120"/>
      <c r="AR72" s="120"/>
      <c r="AS72" s="121">
        <f>IF(AS71="",0,ROUNDDOWN(AS71/10,-1))</f>
        <v>0</v>
      </c>
      <c r="AT72" s="122"/>
      <c r="AU72" s="123"/>
      <c r="AV72" s="81"/>
      <c r="AW72" s="82"/>
      <c r="AX72" s="82"/>
      <c r="AY72" s="83"/>
      <c r="AZ72" s="117"/>
      <c r="BA72" s="118"/>
      <c r="BB72" s="265"/>
      <c r="BC72" s="266"/>
      <c r="BD72" s="270"/>
      <c r="BE72" s="271"/>
      <c r="BF72" s="272"/>
    </row>
    <row r="73" spans="1:58" ht="18.75" customHeight="1" hidden="1">
      <c r="A73" s="75">
        <v>34</v>
      </c>
      <c r="B73" s="76"/>
      <c r="C73" s="77"/>
      <c r="D73" s="138"/>
      <c r="E73" s="139"/>
      <c r="F73" s="140"/>
      <c r="G73" s="141"/>
      <c r="H73" s="142"/>
      <c r="I73" s="143"/>
      <c r="J73" s="143"/>
      <c r="K73" s="143"/>
      <c r="L73" s="144"/>
      <c r="M73" s="144"/>
      <c r="N73" s="144"/>
      <c r="O73" s="144"/>
      <c r="P73" s="84"/>
      <c r="Q73" s="84"/>
      <c r="R73" s="137"/>
      <c r="S73" s="17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22"/>
      <c r="AI73" s="90">
        <f>IF(D74="일급",(32-COUNTBLANK(S73:AH74))*8,SUM(S73:AH74))</f>
        <v>0</v>
      </c>
      <c r="AJ73" s="91"/>
      <c r="AK73" s="110">
        <f>32-COUNTBLANK(S73:AH74)</f>
        <v>0</v>
      </c>
      <c r="AL73" s="78">
        <f>IF(D74="일급",AK73*P73,P73*AI73)</f>
        <v>0</v>
      </c>
      <c r="AM73" s="79"/>
      <c r="AN73" s="79"/>
      <c r="AO73" s="80"/>
      <c r="AP73" s="105"/>
      <c r="AQ73" s="84"/>
      <c r="AR73" s="84"/>
      <c r="AS73" s="84"/>
      <c r="AT73" s="84"/>
      <c r="AU73" s="85"/>
      <c r="AV73" s="78">
        <f>AL73-(AS74+AS73+AP73+AP74+AL74)</f>
        <v>0</v>
      </c>
      <c r="AW73" s="79"/>
      <c r="AX73" s="79"/>
      <c r="AY73" s="80"/>
      <c r="AZ73" s="115"/>
      <c r="BA73" s="116"/>
      <c r="BB73" s="263">
        <f>IF(A74="","",ROUNDDOWN(AL73*$BB$3/2/1000,-1)+ROUNDDOWN(AL73*$BC$3/1000,-1))</f>
      </c>
      <c r="BC73" s="264"/>
      <c r="BD73" s="267">
        <f>IF(A74="","",ROUNDDOWN(AL73*($BD$3+$BE$3+$BF$3)/1000,-1))</f>
      </c>
      <c r="BE73" s="268"/>
      <c r="BF73" s="269"/>
    </row>
    <row r="74" spans="1:58" ht="18.75" customHeight="1" hidden="1">
      <c r="A74" s="106"/>
      <c r="B74" s="107"/>
      <c r="C74" s="108"/>
      <c r="D74" s="112"/>
      <c r="E74" s="113"/>
      <c r="F74" s="114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9"/>
      <c r="S74" s="1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1"/>
      <c r="AI74" s="92"/>
      <c r="AJ74" s="93"/>
      <c r="AK74" s="111"/>
      <c r="AL74" s="81">
        <f>IF(AL73="",0,ROUNDDOWN(AL73*0.8%,-1))</f>
        <v>0</v>
      </c>
      <c r="AM74" s="82"/>
      <c r="AN74" s="82"/>
      <c r="AO74" s="83"/>
      <c r="AP74" s="119"/>
      <c r="AQ74" s="120"/>
      <c r="AR74" s="120"/>
      <c r="AS74" s="121">
        <f>IF(AS73="",0,ROUNDDOWN(AS73/10,-1))</f>
        <v>0</v>
      </c>
      <c r="AT74" s="122"/>
      <c r="AU74" s="123"/>
      <c r="AV74" s="81"/>
      <c r="AW74" s="82"/>
      <c r="AX74" s="82"/>
      <c r="AY74" s="83"/>
      <c r="AZ74" s="117"/>
      <c r="BA74" s="118"/>
      <c r="BB74" s="265"/>
      <c r="BC74" s="266"/>
      <c r="BD74" s="270"/>
      <c r="BE74" s="271"/>
      <c r="BF74" s="272"/>
    </row>
    <row r="75" spans="1:58" ht="18.75" customHeight="1" hidden="1">
      <c r="A75" s="75">
        <v>35</v>
      </c>
      <c r="B75" s="76"/>
      <c r="C75" s="77"/>
      <c r="D75" s="138"/>
      <c r="E75" s="139"/>
      <c r="F75" s="140"/>
      <c r="G75" s="141"/>
      <c r="H75" s="142"/>
      <c r="I75" s="143"/>
      <c r="J75" s="143"/>
      <c r="K75" s="143"/>
      <c r="L75" s="144"/>
      <c r="M75" s="144"/>
      <c r="N75" s="144"/>
      <c r="O75" s="144"/>
      <c r="P75" s="84"/>
      <c r="Q75" s="84"/>
      <c r="R75" s="137"/>
      <c r="S75" s="17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22"/>
      <c r="AI75" s="90">
        <f>IF(D76="일급",(32-COUNTBLANK(S75:AH76))*8,SUM(S75:AH76))</f>
        <v>0</v>
      </c>
      <c r="AJ75" s="91"/>
      <c r="AK75" s="110">
        <f>32-COUNTBLANK(S75:AH76)</f>
        <v>0</v>
      </c>
      <c r="AL75" s="78">
        <f>IF(D76="일급",AK75*P75,P75*AI75)</f>
        <v>0</v>
      </c>
      <c r="AM75" s="79"/>
      <c r="AN75" s="79"/>
      <c r="AO75" s="80"/>
      <c r="AP75" s="105"/>
      <c r="AQ75" s="84"/>
      <c r="AR75" s="84"/>
      <c r="AS75" s="84"/>
      <c r="AT75" s="84"/>
      <c r="AU75" s="85"/>
      <c r="AV75" s="78">
        <f>AL75-(AS76+AS75+AP75+AP76+AL76)</f>
        <v>0</v>
      </c>
      <c r="AW75" s="79"/>
      <c r="AX75" s="79"/>
      <c r="AY75" s="80"/>
      <c r="AZ75" s="115"/>
      <c r="BA75" s="116"/>
      <c r="BB75" s="263">
        <f>IF(A76="","",ROUNDDOWN(AL75*$BB$3/2/1000,-1)+ROUNDDOWN(AL75*$BC$3/1000,-1))</f>
      </c>
      <c r="BC75" s="264"/>
      <c r="BD75" s="267">
        <f>IF(A76="","",ROUNDDOWN(AL75*($BD$3+$BE$3+$BF$3)/1000,-1))</f>
      </c>
      <c r="BE75" s="268"/>
      <c r="BF75" s="269"/>
    </row>
    <row r="76" spans="1:58" ht="18.75" customHeight="1" hidden="1">
      <c r="A76" s="112"/>
      <c r="B76" s="113"/>
      <c r="C76" s="114"/>
      <c r="D76" s="112"/>
      <c r="E76" s="113"/>
      <c r="F76" s="114"/>
      <c r="G76" s="87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9"/>
      <c r="S76" s="1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1"/>
      <c r="AI76" s="92"/>
      <c r="AJ76" s="93"/>
      <c r="AK76" s="111"/>
      <c r="AL76" s="81">
        <f>IF(AL75="",0,ROUNDDOWN(AL75*0.8%,-1))</f>
        <v>0</v>
      </c>
      <c r="AM76" s="82"/>
      <c r="AN76" s="82"/>
      <c r="AO76" s="83"/>
      <c r="AP76" s="119"/>
      <c r="AQ76" s="120"/>
      <c r="AR76" s="120"/>
      <c r="AS76" s="121">
        <f>IF(AS75="",0,ROUNDDOWN(AS75/10,-1))</f>
        <v>0</v>
      </c>
      <c r="AT76" s="122"/>
      <c r="AU76" s="123"/>
      <c r="AV76" s="81"/>
      <c r="AW76" s="82"/>
      <c r="AX76" s="82"/>
      <c r="AY76" s="83"/>
      <c r="AZ76" s="117"/>
      <c r="BA76" s="118"/>
      <c r="BB76" s="265"/>
      <c r="BC76" s="266"/>
      <c r="BD76" s="270"/>
      <c r="BE76" s="271"/>
      <c r="BF76" s="272"/>
    </row>
    <row r="77" spans="1:58" ht="18.75" customHeight="1" hidden="1">
      <c r="A77" s="75">
        <v>36</v>
      </c>
      <c r="B77" s="76"/>
      <c r="C77" s="77"/>
      <c r="D77" s="138"/>
      <c r="E77" s="139"/>
      <c r="F77" s="140"/>
      <c r="G77" s="141"/>
      <c r="H77" s="142"/>
      <c r="I77" s="143"/>
      <c r="J77" s="143"/>
      <c r="K77" s="143"/>
      <c r="L77" s="144"/>
      <c r="M77" s="144"/>
      <c r="N77" s="144"/>
      <c r="O77" s="144"/>
      <c r="P77" s="84"/>
      <c r="Q77" s="84"/>
      <c r="R77" s="137"/>
      <c r="S77" s="17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2"/>
      <c r="AI77" s="90">
        <f>IF(D78="일급",(32-COUNTBLANK(S77:AH78))*8,SUM(S77:AH78))</f>
        <v>0</v>
      </c>
      <c r="AJ77" s="91"/>
      <c r="AK77" s="110">
        <f>32-COUNTBLANK(S77:AH78)</f>
        <v>0</v>
      </c>
      <c r="AL77" s="78">
        <f>IF(D78="일급",AK77*P77,P77*AI77)</f>
        <v>0</v>
      </c>
      <c r="AM77" s="79"/>
      <c r="AN77" s="79"/>
      <c r="AO77" s="80"/>
      <c r="AP77" s="105"/>
      <c r="AQ77" s="84"/>
      <c r="AR77" s="84"/>
      <c r="AS77" s="84"/>
      <c r="AT77" s="84"/>
      <c r="AU77" s="85"/>
      <c r="AV77" s="78">
        <f>AL77-(AS78+AS77+AP77+AP78+AL78)</f>
        <v>0</v>
      </c>
      <c r="AW77" s="79"/>
      <c r="AX77" s="79"/>
      <c r="AY77" s="80"/>
      <c r="AZ77" s="115"/>
      <c r="BA77" s="116"/>
      <c r="BB77" s="263">
        <f>IF(A78="","",ROUNDDOWN(AL77*$BB$3/2/1000,-1)+ROUNDDOWN(AL77*$BC$3/1000,-1))</f>
      </c>
      <c r="BC77" s="264"/>
      <c r="BD77" s="267">
        <f>IF(A78="","",ROUNDDOWN(AL77*($BD$3+$BE$3+$BF$3)/1000,-1))</f>
      </c>
      <c r="BE77" s="268"/>
      <c r="BF77" s="269"/>
    </row>
    <row r="78" spans="1:58" ht="18.75" customHeight="1" hidden="1">
      <c r="A78" s="112"/>
      <c r="B78" s="113"/>
      <c r="C78" s="114"/>
      <c r="D78" s="112"/>
      <c r="E78" s="113"/>
      <c r="F78" s="114"/>
      <c r="G78" s="87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9"/>
      <c r="S78" s="1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1"/>
      <c r="AI78" s="92"/>
      <c r="AJ78" s="93"/>
      <c r="AK78" s="111"/>
      <c r="AL78" s="81">
        <f>IF(AL77="",0,ROUNDDOWN(AL77*0.8%,-1))</f>
        <v>0</v>
      </c>
      <c r="AM78" s="82"/>
      <c r="AN78" s="82"/>
      <c r="AO78" s="83"/>
      <c r="AP78" s="119"/>
      <c r="AQ78" s="120"/>
      <c r="AR78" s="120"/>
      <c r="AS78" s="121">
        <f>IF(AS77="",0,ROUNDDOWN(AS77/10,-1))</f>
        <v>0</v>
      </c>
      <c r="AT78" s="122"/>
      <c r="AU78" s="123"/>
      <c r="AV78" s="81"/>
      <c r="AW78" s="82"/>
      <c r="AX78" s="82"/>
      <c r="AY78" s="83"/>
      <c r="AZ78" s="117"/>
      <c r="BA78" s="118"/>
      <c r="BB78" s="265"/>
      <c r="BC78" s="266"/>
      <c r="BD78" s="270"/>
      <c r="BE78" s="271"/>
      <c r="BF78" s="272"/>
    </row>
    <row r="79" spans="1:58" ht="18.75" customHeight="1" hidden="1">
      <c r="A79" s="75">
        <v>37</v>
      </c>
      <c r="B79" s="76"/>
      <c r="C79" s="77"/>
      <c r="D79" s="138"/>
      <c r="E79" s="139"/>
      <c r="F79" s="140"/>
      <c r="G79" s="141"/>
      <c r="H79" s="142"/>
      <c r="I79" s="143"/>
      <c r="J79" s="143"/>
      <c r="K79" s="143"/>
      <c r="L79" s="144"/>
      <c r="M79" s="144"/>
      <c r="N79" s="144"/>
      <c r="O79" s="144"/>
      <c r="P79" s="84"/>
      <c r="Q79" s="84"/>
      <c r="R79" s="137"/>
      <c r="S79" s="17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22"/>
      <c r="AI79" s="90">
        <f>IF(D80="일급",(32-COUNTBLANK(S79:AH80))*8,SUM(S79:AH80))</f>
        <v>0</v>
      </c>
      <c r="AJ79" s="91"/>
      <c r="AK79" s="110">
        <f>32-COUNTBLANK(S79:AH80)</f>
        <v>0</v>
      </c>
      <c r="AL79" s="78">
        <f>IF(D80="일급",AK79*P79,P79*AI79)</f>
        <v>0</v>
      </c>
      <c r="AM79" s="79"/>
      <c r="AN79" s="79"/>
      <c r="AO79" s="80"/>
      <c r="AP79" s="105"/>
      <c r="AQ79" s="84"/>
      <c r="AR79" s="84"/>
      <c r="AS79" s="84"/>
      <c r="AT79" s="84"/>
      <c r="AU79" s="85"/>
      <c r="AV79" s="78">
        <f>AL79-(AS80+AS79+AP79+AP80+AL80)</f>
        <v>0</v>
      </c>
      <c r="AW79" s="79"/>
      <c r="AX79" s="79"/>
      <c r="AY79" s="80"/>
      <c r="AZ79" s="115"/>
      <c r="BA79" s="116"/>
      <c r="BB79" s="263">
        <f>IF(A80="","",ROUNDDOWN(AL79*$BB$3/2/1000,-1)+ROUNDDOWN(AL79*$BC$3/1000,-1))</f>
      </c>
      <c r="BC79" s="264"/>
      <c r="BD79" s="267">
        <f>IF(A80="","",ROUNDDOWN(AL79*($BD$3+$BE$3+$BF$3)/1000,-1))</f>
      </c>
      <c r="BE79" s="268"/>
      <c r="BF79" s="269"/>
    </row>
    <row r="80" spans="1:58" ht="18.75" customHeight="1" hidden="1">
      <c r="A80" s="106"/>
      <c r="B80" s="107"/>
      <c r="C80" s="108"/>
      <c r="D80" s="112"/>
      <c r="E80" s="113"/>
      <c r="F80" s="114"/>
      <c r="G80" s="87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9"/>
      <c r="S80" s="19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1"/>
      <c r="AI80" s="92"/>
      <c r="AJ80" s="93"/>
      <c r="AK80" s="111"/>
      <c r="AL80" s="81">
        <f>IF(AL79="",0,ROUNDDOWN(AL79*0.8%,-1))</f>
        <v>0</v>
      </c>
      <c r="AM80" s="82"/>
      <c r="AN80" s="82"/>
      <c r="AO80" s="83"/>
      <c r="AP80" s="119"/>
      <c r="AQ80" s="120"/>
      <c r="AR80" s="120"/>
      <c r="AS80" s="121">
        <f>IF(AS79="",0,ROUNDDOWN(AS79/10,-1))</f>
        <v>0</v>
      </c>
      <c r="AT80" s="122"/>
      <c r="AU80" s="123"/>
      <c r="AV80" s="81"/>
      <c r="AW80" s="82"/>
      <c r="AX80" s="82"/>
      <c r="AY80" s="83"/>
      <c r="AZ80" s="117"/>
      <c r="BA80" s="118"/>
      <c r="BB80" s="265"/>
      <c r="BC80" s="266"/>
      <c r="BD80" s="270"/>
      <c r="BE80" s="271"/>
      <c r="BF80" s="272"/>
    </row>
    <row r="81" spans="1:58" ht="18.75" customHeight="1" hidden="1">
      <c r="A81" s="75">
        <v>38</v>
      </c>
      <c r="B81" s="76"/>
      <c r="C81" s="77"/>
      <c r="D81" s="138"/>
      <c r="E81" s="139"/>
      <c r="F81" s="140"/>
      <c r="G81" s="141"/>
      <c r="H81" s="142"/>
      <c r="I81" s="143"/>
      <c r="J81" s="143"/>
      <c r="K81" s="143"/>
      <c r="L81" s="144"/>
      <c r="M81" s="144"/>
      <c r="N81" s="144"/>
      <c r="O81" s="144"/>
      <c r="P81" s="84"/>
      <c r="Q81" s="84"/>
      <c r="R81" s="137"/>
      <c r="S81" s="17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22"/>
      <c r="AI81" s="90">
        <f>IF(D82="일급",(32-COUNTBLANK(S81:AH82))*8,SUM(S81:AH82))</f>
        <v>0</v>
      </c>
      <c r="AJ81" s="91"/>
      <c r="AK81" s="110">
        <f>32-COUNTBLANK(S81:AH82)</f>
        <v>0</v>
      </c>
      <c r="AL81" s="78">
        <f>IF(D82="일급",AK81*P81,P81*AI81)</f>
        <v>0</v>
      </c>
      <c r="AM81" s="79"/>
      <c r="AN81" s="79"/>
      <c r="AO81" s="80"/>
      <c r="AP81" s="105"/>
      <c r="AQ81" s="84"/>
      <c r="AR81" s="84"/>
      <c r="AS81" s="84"/>
      <c r="AT81" s="84"/>
      <c r="AU81" s="85"/>
      <c r="AV81" s="78">
        <f>AL81-(AS82+AS81+AP81+AP82+AL82)</f>
        <v>0</v>
      </c>
      <c r="AW81" s="79"/>
      <c r="AX81" s="79"/>
      <c r="AY81" s="80"/>
      <c r="AZ81" s="115"/>
      <c r="BA81" s="116"/>
      <c r="BB81" s="263">
        <f>IF(A82="","",ROUNDDOWN(AL81*$BB$3/2/1000,-1)+ROUNDDOWN(AL81*$BC$3/1000,-1))</f>
      </c>
      <c r="BC81" s="264"/>
      <c r="BD81" s="267">
        <f>IF(A82="","",ROUNDDOWN(AL81*($BD$3+$BE$3+$BF$3)/1000,-1))</f>
      </c>
      <c r="BE81" s="268"/>
      <c r="BF81" s="269"/>
    </row>
    <row r="82" spans="1:58" ht="18.75" customHeight="1" hidden="1">
      <c r="A82" s="112"/>
      <c r="B82" s="113"/>
      <c r="C82" s="114"/>
      <c r="D82" s="112"/>
      <c r="E82" s="113"/>
      <c r="F82" s="114"/>
      <c r="G82" s="87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9"/>
      <c r="S82" s="1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/>
      <c r="AI82" s="92"/>
      <c r="AJ82" s="93"/>
      <c r="AK82" s="111"/>
      <c r="AL82" s="81">
        <f>IF(AL81="",0,ROUNDDOWN(AL81*0.8%,-1))</f>
        <v>0</v>
      </c>
      <c r="AM82" s="82"/>
      <c r="AN82" s="82"/>
      <c r="AO82" s="83"/>
      <c r="AP82" s="119"/>
      <c r="AQ82" s="120"/>
      <c r="AR82" s="120"/>
      <c r="AS82" s="121">
        <f>IF(AS81="",0,ROUNDDOWN(AS81/10,-1))</f>
        <v>0</v>
      </c>
      <c r="AT82" s="122"/>
      <c r="AU82" s="123"/>
      <c r="AV82" s="81"/>
      <c r="AW82" s="82"/>
      <c r="AX82" s="82"/>
      <c r="AY82" s="83"/>
      <c r="AZ82" s="117"/>
      <c r="BA82" s="118"/>
      <c r="BB82" s="265"/>
      <c r="BC82" s="266"/>
      <c r="BD82" s="270"/>
      <c r="BE82" s="271"/>
      <c r="BF82" s="272"/>
    </row>
    <row r="83" spans="1:58" ht="18.75" customHeight="1" hidden="1">
      <c r="A83" s="75">
        <v>39</v>
      </c>
      <c r="B83" s="76"/>
      <c r="C83" s="77"/>
      <c r="D83" s="138"/>
      <c r="E83" s="139"/>
      <c r="F83" s="140"/>
      <c r="G83" s="141"/>
      <c r="H83" s="142"/>
      <c r="I83" s="143"/>
      <c r="J83" s="143"/>
      <c r="K83" s="143"/>
      <c r="L83" s="144"/>
      <c r="M83" s="144"/>
      <c r="N83" s="144"/>
      <c r="O83" s="144"/>
      <c r="P83" s="84"/>
      <c r="Q83" s="84"/>
      <c r="R83" s="137"/>
      <c r="S83" s="17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22"/>
      <c r="AI83" s="90">
        <f>IF(D84="일급",(32-COUNTBLANK(S83:AH84))*8,SUM(S83:AH84))</f>
        <v>0</v>
      </c>
      <c r="AJ83" s="91"/>
      <c r="AK83" s="110">
        <f>32-COUNTBLANK(S83:AH84)</f>
        <v>0</v>
      </c>
      <c r="AL83" s="78">
        <f>IF(D84="일급",AK83*P83,P83*AI83)</f>
        <v>0</v>
      </c>
      <c r="AM83" s="79"/>
      <c r="AN83" s="79"/>
      <c r="AO83" s="80"/>
      <c r="AP83" s="105"/>
      <c r="AQ83" s="84"/>
      <c r="AR83" s="84"/>
      <c r="AS83" s="84"/>
      <c r="AT83" s="84"/>
      <c r="AU83" s="85"/>
      <c r="AV83" s="78">
        <f>AL83-(AS84+AS83+AP83+AP84+AL84)</f>
        <v>0</v>
      </c>
      <c r="AW83" s="79"/>
      <c r="AX83" s="79"/>
      <c r="AY83" s="80"/>
      <c r="AZ83" s="115"/>
      <c r="BA83" s="116"/>
      <c r="BB83" s="263">
        <f>IF(A84="","",ROUNDDOWN(AL83*$BB$3/2/1000,-1)+ROUNDDOWN(AL83*$BC$3/1000,-1))</f>
      </c>
      <c r="BC83" s="264"/>
      <c r="BD83" s="267">
        <f>IF(A84="","",ROUNDDOWN(AL83*($BD$3+$BE$3+$BF$3)/1000,-1))</f>
      </c>
      <c r="BE83" s="268"/>
      <c r="BF83" s="269"/>
    </row>
    <row r="84" spans="1:58" ht="18.75" customHeight="1" hidden="1">
      <c r="A84" s="112"/>
      <c r="B84" s="113"/>
      <c r="C84" s="114"/>
      <c r="D84" s="112"/>
      <c r="E84" s="113"/>
      <c r="F84" s="114"/>
      <c r="G84" s="87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1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1"/>
      <c r="AI84" s="92"/>
      <c r="AJ84" s="93"/>
      <c r="AK84" s="111"/>
      <c r="AL84" s="81">
        <f>IF(AL83="",0,ROUNDDOWN(AL83*0.8%,-1))</f>
        <v>0</v>
      </c>
      <c r="AM84" s="82"/>
      <c r="AN84" s="82"/>
      <c r="AO84" s="83"/>
      <c r="AP84" s="119"/>
      <c r="AQ84" s="120"/>
      <c r="AR84" s="120"/>
      <c r="AS84" s="121">
        <f>IF(AS83="",0,ROUNDDOWN(AS83/10,-1))</f>
        <v>0</v>
      </c>
      <c r="AT84" s="122"/>
      <c r="AU84" s="123"/>
      <c r="AV84" s="81"/>
      <c r="AW84" s="82"/>
      <c r="AX84" s="82"/>
      <c r="AY84" s="83"/>
      <c r="AZ84" s="117"/>
      <c r="BA84" s="118"/>
      <c r="BB84" s="265"/>
      <c r="BC84" s="266"/>
      <c r="BD84" s="270"/>
      <c r="BE84" s="271"/>
      <c r="BF84" s="272"/>
    </row>
    <row r="85" spans="1:58" ht="18.75" customHeight="1" hidden="1">
      <c r="A85" s="75">
        <v>40</v>
      </c>
      <c r="B85" s="76"/>
      <c r="C85" s="77"/>
      <c r="D85" s="138"/>
      <c r="E85" s="139"/>
      <c r="F85" s="140"/>
      <c r="G85" s="141"/>
      <c r="H85" s="142"/>
      <c r="I85" s="143"/>
      <c r="J85" s="143"/>
      <c r="K85" s="143"/>
      <c r="L85" s="144"/>
      <c r="M85" s="144"/>
      <c r="N85" s="144"/>
      <c r="O85" s="144"/>
      <c r="P85" s="84"/>
      <c r="Q85" s="84"/>
      <c r="R85" s="137"/>
      <c r="S85" s="17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22"/>
      <c r="AI85" s="90">
        <f>IF(D86="일급",(32-COUNTBLANK(S85:AH86))*8,SUM(S85:AH86))</f>
        <v>0</v>
      </c>
      <c r="AJ85" s="91"/>
      <c r="AK85" s="110">
        <f>32-COUNTBLANK(S85:AH86)</f>
        <v>0</v>
      </c>
      <c r="AL85" s="78">
        <f>IF(D86="일급",AK85*P85,P85*AI85)</f>
        <v>0</v>
      </c>
      <c r="AM85" s="79"/>
      <c r="AN85" s="79"/>
      <c r="AO85" s="80"/>
      <c r="AP85" s="105"/>
      <c r="AQ85" s="84"/>
      <c r="AR85" s="84"/>
      <c r="AS85" s="84"/>
      <c r="AT85" s="84"/>
      <c r="AU85" s="85"/>
      <c r="AV85" s="78">
        <f>AL85-(AS86+AS85+AP85+AP86+AL86)</f>
        <v>0</v>
      </c>
      <c r="AW85" s="79"/>
      <c r="AX85" s="79"/>
      <c r="AY85" s="80"/>
      <c r="AZ85" s="115"/>
      <c r="BA85" s="116"/>
      <c r="BB85" s="263">
        <f>IF(A86="","",ROUNDDOWN(AL85*$BB$3/2/1000,-1)+ROUNDDOWN(AL85*$BC$3/1000,-1))</f>
      </c>
      <c r="BC85" s="264"/>
      <c r="BD85" s="267">
        <f>IF(A86="","",ROUNDDOWN(AL85*($BD$3+$BE$3+$BF$3)/1000,-1))</f>
      </c>
      <c r="BE85" s="268"/>
      <c r="BF85" s="269"/>
    </row>
    <row r="86" spans="1:58" ht="18.75" customHeight="1" hidden="1">
      <c r="A86" s="106"/>
      <c r="B86" s="107"/>
      <c r="C86" s="108"/>
      <c r="D86" s="112"/>
      <c r="E86" s="113"/>
      <c r="F86" s="114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9"/>
      <c r="S86" s="1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1"/>
      <c r="AI86" s="92"/>
      <c r="AJ86" s="93"/>
      <c r="AK86" s="111"/>
      <c r="AL86" s="81">
        <f>IF(AL85="",0,ROUNDDOWN(AL85*0.8%,-1))</f>
        <v>0</v>
      </c>
      <c r="AM86" s="82"/>
      <c r="AN86" s="82"/>
      <c r="AO86" s="83"/>
      <c r="AP86" s="119"/>
      <c r="AQ86" s="120"/>
      <c r="AR86" s="120"/>
      <c r="AS86" s="121">
        <f>IF(AS85="",0,ROUNDDOWN(AS85/10,-1))</f>
        <v>0</v>
      </c>
      <c r="AT86" s="122"/>
      <c r="AU86" s="123"/>
      <c r="AV86" s="81"/>
      <c r="AW86" s="82"/>
      <c r="AX86" s="82"/>
      <c r="AY86" s="83"/>
      <c r="AZ86" s="117"/>
      <c r="BA86" s="118"/>
      <c r="BB86" s="265"/>
      <c r="BC86" s="266"/>
      <c r="BD86" s="270"/>
      <c r="BE86" s="271"/>
      <c r="BF86" s="272"/>
    </row>
    <row r="87" spans="1:58" ht="18.75" customHeight="1" hidden="1">
      <c r="A87" s="75">
        <v>41</v>
      </c>
      <c r="B87" s="76"/>
      <c r="C87" s="77"/>
      <c r="D87" s="138"/>
      <c r="E87" s="139"/>
      <c r="F87" s="140"/>
      <c r="G87" s="141"/>
      <c r="H87" s="142"/>
      <c r="I87" s="143"/>
      <c r="J87" s="143"/>
      <c r="K87" s="143"/>
      <c r="L87" s="144"/>
      <c r="M87" s="144"/>
      <c r="N87" s="144"/>
      <c r="O87" s="144"/>
      <c r="P87" s="84"/>
      <c r="Q87" s="84"/>
      <c r="R87" s="137"/>
      <c r="S87" s="17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22"/>
      <c r="AI87" s="90">
        <f>IF(D88="일급",(32-COUNTBLANK(S87:AH88))*8,SUM(S87:AH88))</f>
        <v>0</v>
      </c>
      <c r="AJ87" s="91"/>
      <c r="AK87" s="110">
        <f>32-COUNTBLANK(S87:AH88)</f>
        <v>0</v>
      </c>
      <c r="AL87" s="78">
        <f>IF(D88="일급",AK87*P87,P87*AI87)</f>
        <v>0</v>
      </c>
      <c r="AM87" s="79"/>
      <c r="AN87" s="79"/>
      <c r="AO87" s="80"/>
      <c r="AP87" s="105"/>
      <c r="AQ87" s="84"/>
      <c r="AR87" s="84"/>
      <c r="AS87" s="84"/>
      <c r="AT87" s="84"/>
      <c r="AU87" s="85"/>
      <c r="AV87" s="78">
        <f>AL87-(AS88+AS87+AP87+AP88+AL88)</f>
        <v>0</v>
      </c>
      <c r="AW87" s="79"/>
      <c r="AX87" s="79"/>
      <c r="AY87" s="80"/>
      <c r="AZ87" s="115"/>
      <c r="BA87" s="116"/>
      <c r="BB87" s="263">
        <f>IF(A88="","",ROUNDDOWN(AL87*$BB$3/2/1000,-1)+ROUNDDOWN(AL87*$BC$3/1000,-1))</f>
      </c>
      <c r="BC87" s="264"/>
      <c r="BD87" s="267">
        <f>IF(A88="","",ROUNDDOWN(AL87*($BD$3+$BE$3+$BF$3)/1000,-1))</f>
      </c>
      <c r="BE87" s="268"/>
      <c r="BF87" s="269"/>
    </row>
    <row r="88" spans="1:58" ht="18.75" customHeight="1" hidden="1">
      <c r="A88" s="112"/>
      <c r="B88" s="113"/>
      <c r="C88" s="114"/>
      <c r="D88" s="112"/>
      <c r="E88" s="113"/>
      <c r="F88" s="114"/>
      <c r="G88" s="87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9"/>
      <c r="S88" s="19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1"/>
      <c r="AI88" s="92"/>
      <c r="AJ88" s="93"/>
      <c r="AK88" s="111"/>
      <c r="AL88" s="81">
        <f>IF(AL87="",0,ROUNDDOWN(AL87*0.8%,-1))</f>
        <v>0</v>
      </c>
      <c r="AM88" s="82"/>
      <c r="AN88" s="82"/>
      <c r="AO88" s="83"/>
      <c r="AP88" s="119"/>
      <c r="AQ88" s="120"/>
      <c r="AR88" s="120"/>
      <c r="AS88" s="121">
        <f>IF(AS87="",0,ROUNDDOWN(AS87/10,-1))</f>
        <v>0</v>
      </c>
      <c r="AT88" s="122"/>
      <c r="AU88" s="123"/>
      <c r="AV88" s="81"/>
      <c r="AW88" s="82"/>
      <c r="AX88" s="82"/>
      <c r="AY88" s="83"/>
      <c r="AZ88" s="117"/>
      <c r="BA88" s="118"/>
      <c r="BB88" s="265"/>
      <c r="BC88" s="266"/>
      <c r="BD88" s="270"/>
      <c r="BE88" s="271"/>
      <c r="BF88" s="272"/>
    </row>
    <row r="89" spans="1:58" ht="18.75" customHeight="1" hidden="1">
      <c r="A89" s="75">
        <v>42</v>
      </c>
      <c r="B89" s="76"/>
      <c r="C89" s="77"/>
      <c r="D89" s="138"/>
      <c r="E89" s="139"/>
      <c r="F89" s="140"/>
      <c r="G89" s="141"/>
      <c r="H89" s="142"/>
      <c r="I89" s="143"/>
      <c r="J89" s="143"/>
      <c r="K89" s="143"/>
      <c r="L89" s="144"/>
      <c r="M89" s="144"/>
      <c r="N89" s="144"/>
      <c r="O89" s="144"/>
      <c r="P89" s="84"/>
      <c r="Q89" s="84"/>
      <c r="R89" s="137"/>
      <c r="S89" s="17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2"/>
      <c r="AI89" s="90">
        <f>IF(D90="일급",(32-COUNTBLANK(S89:AH90))*8,SUM(S89:AH90))</f>
        <v>0</v>
      </c>
      <c r="AJ89" s="91"/>
      <c r="AK89" s="110">
        <f>32-COUNTBLANK(S89:AH90)</f>
        <v>0</v>
      </c>
      <c r="AL89" s="78">
        <f>IF(D90="일급",AK89*P89,P89*AI89)</f>
        <v>0</v>
      </c>
      <c r="AM89" s="79"/>
      <c r="AN89" s="79"/>
      <c r="AO89" s="80"/>
      <c r="AP89" s="105"/>
      <c r="AQ89" s="84"/>
      <c r="AR89" s="84"/>
      <c r="AS89" s="84"/>
      <c r="AT89" s="84"/>
      <c r="AU89" s="85"/>
      <c r="AV89" s="78">
        <f>AL89-(AS90+AS89+AP89+AP90+AL90)</f>
        <v>0</v>
      </c>
      <c r="AW89" s="79"/>
      <c r="AX89" s="79"/>
      <c r="AY89" s="80"/>
      <c r="AZ89" s="115"/>
      <c r="BA89" s="116"/>
      <c r="BB89" s="263">
        <f>IF(A90="","",ROUNDDOWN(AL89*$BB$3/2/1000,-1)+ROUNDDOWN(AL89*$BC$3/1000,-1))</f>
      </c>
      <c r="BC89" s="264"/>
      <c r="BD89" s="267">
        <f>IF(A90="","",ROUNDDOWN(AL89*($BD$3+$BE$3+$BF$3)/1000,-1))</f>
      </c>
      <c r="BE89" s="268"/>
      <c r="BF89" s="269"/>
    </row>
    <row r="90" spans="1:58" ht="18.75" customHeight="1" hidden="1">
      <c r="A90" s="112"/>
      <c r="B90" s="113"/>
      <c r="C90" s="114"/>
      <c r="D90" s="112"/>
      <c r="E90" s="113"/>
      <c r="F90" s="114"/>
      <c r="G90" s="87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9"/>
      <c r="S90" s="19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1"/>
      <c r="AI90" s="92"/>
      <c r="AJ90" s="93"/>
      <c r="AK90" s="111"/>
      <c r="AL90" s="81">
        <f>IF(AL89="",0,ROUNDDOWN(AL89*0.8%,-1))</f>
        <v>0</v>
      </c>
      <c r="AM90" s="82"/>
      <c r="AN90" s="82"/>
      <c r="AO90" s="83"/>
      <c r="AP90" s="119"/>
      <c r="AQ90" s="120"/>
      <c r="AR90" s="120"/>
      <c r="AS90" s="121">
        <f>IF(AS89="",0,ROUNDDOWN(AS89/10,-1))</f>
        <v>0</v>
      </c>
      <c r="AT90" s="122"/>
      <c r="AU90" s="123"/>
      <c r="AV90" s="81"/>
      <c r="AW90" s="82"/>
      <c r="AX90" s="82"/>
      <c r="AY90" s="83"/>
      <c r="AZ90" s="117"/>
      <c r="BA90" s="118"/>
      <c r="BB90" s="265"/>
      <c r="BC90" s="266"/>
      <c r="BD90" s="270"/>
      <c r="BE90" s="271"/>
      <c r="BF90" s="272"/>
    </row>
    <row r="91" spans="1:58" ht="18.75" customHeight="1" hidden="1">
      <c r="A91" s="75">
        <v>43</v>
      </c>
      <c r="B91" s="76"/>
      <c r="C91" s="77"/>
      <c r="D91" s="138"/>
      <c r="E91" s="139"/>
      <c r="F91" s="140"/>
      <c r="G91" s="141"/>
      <c r="H91" s="142"/>
      <c r="I91" s="143"/>
      <c r="J91" s="143"/>
      <c r="K91" s="143"/>
      <c r="L91" s="144"/>
      <c r="M91" s="144"/>
      <c r="N91" s="144"/>
      <c r="O91" s="144"/>
      <c r="P91" s="84"/>
      <c r="Q91" s="84"/>
      <c r="R91" s="137"/>
      <c r="S91" s="1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22"/>
      <c r="AI91" s="90">
        <f>IF(D92="일급",(32-COUNTBLANK(S91:AH92))*8,SUM(S91:AH92))</f>
        <v>0</v>
      </c>
      <c r="AJ91" s="91"/>
      <c r="AK91" s="110">
        <f>32-COUNTBLANK(S91:AH92)</f>
        <v>0</v>
      </c>
      <c r="AL91" s="78">
        <f>IF(D92="일급",AK91*P91,P91*AI91)</f>
        <v>0</v>
      </c>
      <c r="AM91" s="79"/>
      <c r="AN91" s="79"/>
      <c r="AO91" s="80"/>
      <c r="AP91" s="105"/>
      <c r="AQ91" s="84"/>
      <c r="AR91" s="84"/>
      <c r="AS91" s="84"/>
      <c r="AT91" s="84"/>
      <c r="AU91" s="85"/>
      <c r="AV91" s="78">
        <f>AL91-(AS92+AS91+AP91+AP92+AL92)</f>
        <v>0</v>
      </c>
      <c r="AW91" s="79"/>
      <c r="AX91" s="79"/>
      <c r="AY91" s="80"/>
      <c r="AZ91" s="115"/>
      <c r="BA91" s="116"/>
      <c r="BB91" s="263">
        <f>IF(A92="","",ROUNDDOWN(AL91*$BB$3/2/1000,-1)+ROUNDDOWN(AL91*$BC$3/1000,-1))</f>
      </c>
      <c r="BC91" s="264"/>
      <c r="BD91" s="267">
        <f>IF(A92="","",ROUNDDOWN(AL91*($BD$3+$BE$3+$BF$3)/1000,-1))</f>
      </c>
      <c r="BE91" s="268"/>
      <c r="BF91" s="269"/>
    </row>
    <row r="92" spans="1:58" ht="18.75" customHeight="1" hidden="1">
      <c r="A92" s="106"/>
      <c r="B92" s="107"/>
      <c r="C92" s="108"/>
      <c r="D92" s="112"/>
      <c r="E92" s="113"/>
      <c r="F92" s="114"/>
      <c r="G92" s="87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9"/>
      <c r="S92" s="1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1"/>
      <c r="AI92" s="92"/>
      <c r="AJ92" s="93"/>
      <c r="AK92" s="111"/>
      <c r="AL92" s="81">
        <f>IF(AL91="",0,ROUNDDOWN(AL91*0.8%,-1))</f>
        <v>0</v>
      </c>
      <c r="AM92" s="82"/>
      <c r="AN92" s="82"/>
      <c r="AO92" s="83"/>
      <c r="AP92" s="119"/>
      <c r="AQ92" s="120"/>
      <c r="AR92" s="120"/>
      <c r="AS92" s="121">
        <f>IF(AS91="",0,ROUNDDOWN(AS91/10,-1))</f>
        <v>0</v>
      </c>
      <c r="AT92" s="122"/>
      <c r="AU92" s="123"/>
      <c r="AV92" s="81"/>
      <c r="AW92" s="82"/>
      <c r="AX92" s="82"/>
      <c r="AY92" s="83"/>
      <c r="AZ92" s="117"/>
      <c r="BA92" s="118"/>
      <c r="BB92" s="265"/>
      <c r="BC92" s="266"/>
      <c r="BD92" s="270"/>
      <c r="BE92" s="271"/>
      <c r="BF92" s="272"/>
    </row>
    <row r="93" spans="1:58" ht="18.75" customHeight="1" hidden="1">
      <c r="A93" s="75">
        <v>44</v>
      </c>
      <c r="B93" s="76"/>
      <c r="C93" s="77"/>
      <c r="D93" s="138"/>
      <c r="E93" s="139"/>
      <c r="F93" s="140"/>
      <c r="G93" s="141"/>
      <c r="H93" s="142"/>
      <c r="I93" s="143"/>
      <c r="J93" s="143"/>
      <c r="K93" s="143"/>
      <c r="L93" s="144"/>
      <c r="M93" s="144"/>
      <c r="N93" s="144"/>
      <c r="O93" s="144"/>
      <c r="P93" s="84"/>
      <c r="Q93" s="84"/>
      <c r="R93" s="137"/>
      <c r="S93" s="17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2"/>
      <c r="AI93" s="90">
        <f>IF(D94="일급",(32-COUNTBLANK(S93:AH94))*8,SUM(S93:AH94))</f>
        <v>0</v>
      </c>
      <c r="AJ93" s="91"/>
      <c r="AK93" s="110">
        <f>32-COUNTBLANK(S93:AH94)</f>
        <v>0</v>
      </c>
      <c r="AL93" s="78">
        <f>IF(D94="일급",AK93*P93,P93*AI93)</f>
        <v>0</v>
      </c>
      <c r="AM93" s="79"/>
      <c r="AN93" s="79"/>
      <c r="AO93" s="80"/>
      <c r="AP93" s="105"/>
      <c r="AQ93" s="84"/>
      <c r="AR93" s="84"/>
      <c r="AS93" s="84"/>
      <c r="AT93" s="84"/>
      <c r="AU93" s="85"/>
      <c r="AV93" s="78">
        <f>AL93-(AS94+AS93+AP93+AP94+AL94)</f>
        <v>0</v>
      </c>
      <c r="AW93" s="79"/>
      <c r="AX93" s="79"/>
      <c r="AY93" s="80"/>
      <c r="AZ93" s="115"/>
      <c r="BA93" s="116"/>
      <c r="BB93" s="263">
        <f>IF(A94="","",ROUNDDOWN(AL93*$BB$3/2/1000,-1)+ROUNDDOWN(AL93*$BC$3/1000,-1))</f>
      </c>
      <c r="BC93" s="264"/>
      <c r="BD93" s="267">
        <f>IF(A94="","",ROUNDDOWN(AL93*($BD$3+$BE$3+$BF$3)/1000,-1))</f>
      </c>
      <c r="BE93" s="268"/>
      <c r="BF93" s="269"/>
    </row>
    <row r="94" spans="1:58" ht="18.75" customHeight="1" hidden="1">
      <c r="A94" s="112"/>
      <c r="B94" s="113"/>
      <c r="C94" s="114"/>
      <c r="D94" s="112"/>
      <c r="E94" s="113"/>
      <c r="F94" s="114"/>
      <c r="G94" s="87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9"/>
      <c r="S94" s="1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1"/>
      <c r="AI94" s="92"/>
      <c r="AJ94" s="93"/>
      <c r="AK94" s="111"/>
      <c r="AL94" s="81">
        <f>IF(AL93="",0,ROUNDDOWN(AL93*0.8%,-1))</f>
        <v>0</v>
      </c>
      <c r="AM94" s="82"/>
      <c r="AN94" s="82"/>
      <c r="AO94" s="83"/>
      <c r="AP94" s="119"/>
      <c r="AQ94" s="120"/>
      <c r="AR94" s="120"/>
      <c r="AS94" s="121">
        <f>IF(AS93="",0,ROUNDDOWN(AS93/10,-1))</f>
        <v>0</v>
      </c>
      <c r="AT94" s="122"/>
      <c r="AU94" s="123"/>
      <c r="AV94" s="81"/>
      <c r="AW94" s="82"/>
      <c r="AX94" s="82"/>
      <c r="AY94" s="83"/>
      <c r="AZ94" s="117"/>
      <c r="BA94" s="118"/>
      <c r="BB94" s="265"/>
      <c r="BC94" s="266"/>
      <c r="BD94" s="270"/>
      <c r="BE94" s="271"/>
      <c r="BF94" s="272"/>
    </row>
    <row r="95" spans="1:58" ht="18.75" customHeight="1" hidden="1">
      <c r="A95" s="75">
        <v>45</v>
      </c>
      <c r="B95" s="76"/>
      <c r="C95" s="77"/>
      <c r="D95" s="138"/>
      <c r="E95" s="139"/>
      <c r="F95" s="140"/>
      <c r="G95" s="141"/>
      <c r="H95" s="142"/>
      <c r="I95" s="143"/>
      <c r="J95" s="143"/>
      <c r="K95" s="143"/>
      <c r="L95" s="144"/>
      <c r="M95" s="144"/>
      <c r="N95" s="144"/>
      <c r="O95" s="144"/>
      <c r="P95" s="84"/>
      <c r="Q95" s="84"/>
      <c r="R95" s="137"/>
      <c r="S95" s="1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2"/>
      <c r="AI95" s="90">
        <f>IF(D96="일급",(32-COUNTBLANK(S95:AH96))*8,SUM(S95:AH96))</f>
        <v>0</v>
      </c>
      <c r="AJ95" s="91"/>
      <c r="AK95" s="110">
        <f>32-COUNTBLANK(S95:AH96)</f>
        <v>0</v>
      </c>
      <c r="AL95" s="78">
        <f>IF(D96="일급",AK95*P95,P95*AI95)</f>
        <v>0</v>
      </c>
      <c r="AM95" s="79"/>
      <c r="AN95" s="79"/>
      <c r="AO95" s="80"/>
      <c r="AP95" s="105"/>
      <c r="AQ95" s="84"/>
      <c r="AR95" s="84"/>
      <c r="AS95" s="84"/>
      <c r="AT95" s="84"/>
      <c r="AU95" s="85"/>
      <c r="AV95" s="78">
        <f>AL95-(AS96+AS95+AP95+AP96+AL96)</f>
        <v>0</v>
      </c>
      <c r="AW95" s="79"/>
      <c r="AX95" s="79"/>
      <c r="AY95" s="80"/>
      <c r="AZ95" s="115"/>
      <c r="BA95" s="116"/>
      <c r="BB95" s="263">
        <f>IF(A96="","",ROUNDDOWN(AL95*$BB$3/2/1000,-1)+ROUNDDOWN(AL95*$BC$3/1000,-1))</f>
      </c>
      <c r="BC95" s="264"/>
      <c r="BD95" s="267">
        <f>IF(A96="","",ROUNDDOWN(AL95*($BD$3+$BE$3+$BF$3)/1000,-1))</f>
      </c>
      <c r="BE95" s="268"/>
      <c r="BF95" s="269"/>
    </row>
    <row r="96" spans="1:58" ht="18.75" customHeight="1" hidden="1">
      <c r="A96" s="112"/>
      <c r="B96" s="113"/>
      <c r="C96" s="114"/>
      <c r="D96" s="112"/>
      <c r="E96" s="113"/>
      <c r="F96" s="114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9"/>
      <c r="S96" s="1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1"/>
      <c r="AI96" s="92"/>
      <c r="AJ96" s="93"/>
      <c r="AK96" s="111"/>
      <c r="AL96" s="81">
        <f>IF(AL95="",0,ROUNDDOWN(AL95*0.8%,-1))</f>
        <v>0</v>
      </c>
      <c r="AM96" s="82"/>
      <c r="AN96" s="82"/>
      <c r="AO96" s="83"/>
      <c r="AP96" s="119"/>
      <c r="AQ96" s="120"/>
      <c r="AR96" s="120"/>
      <c r="AS96" s="121">
        <f>IF(AS95="",0,ROUNDDOWN(AS95/10,-1))</f>
        <v>0</v>
      </c>
      <c r="AT96" s="122"/>
      <c r="AU96" s="123"/>
      <c r="AV96" s="81"/>
      <c r="AW96" s="82"/>
      <c r="AX96" s="82"/>
      <c r="AY96" s="83"/>
      <c r="AZ96" s="117"/>
      <c r="BA96" s="118"/>
      <c r="BB96" s="265"/>
      <c r="BC96" s="266"/>
      <c r="BD96" s="270"/>
      <c r="BE96" s="271"/>
      <c r="BF96" s="272"/>
    </row>
    <row r="97" spans="1:58" ht="18.75" customHeight="1" hidden="1">
      <c r="A97" s="75">
        <v>46</v>
      </c>
      <c r="B97" s="76"/>
      <c r="C97" s="77"/>
      <c r="D97" s="138"/>
      <c r="E97" s="139"/>
      <c r="F97" s="140"/>
      <c r="G97" s="141"/>
      <c r="H97" s="142"/>
      <c r="I97" s="143"/>
      <c r="J97" s="143"/>
      <c r="K97" s="143"/>
      <c r="L97" s="144"/>
      <c r="M97" s="144"/>
      <c r="N97" s="144"/>
      <c r="O97" s="144"/>
      <c r="P97" s="84"/>
      <c r="Q97" s="84"/>
      <c r="R97" s="13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22"/>
      <c r="AI97" s="90">
        <f>IF(D98="일급",(32-COUNTBLANK(S97:AH98))*8,SUM(S97:AH98))</f>
        <v>0</v>
      </c>
      <c r="AJ97" s="91"/>
      <c r="AK97" s="110">
        <f>32-COUNTBLANK(S97:AH98)</f>
        <v>0</v>
      </c>
      <c r="AL97" s="78">
        <f>IF(D98="일급",AK97*P97,P97*AI97)</f>
        <v>0</v>
      </c>
      <c r="AM97" s="79"/>
      <c r="AN97" s="79"/>
      <c r="AO97" s="80"/>
      <c r="AP97" s="105"/>
      <c r="AQ97" s="84"/>
      <c r="AR97" s="84"/>
      <c r="AS97" s="84"/>
      <c r="AT97" s="84"/>
      <c r="AU97" s="85"/>
      <c r="AV97" s="78">
        <f>AL97-(AS98+AS97+AP97+AP98+AL98)</f>
        <v>0</v>
      </c>
      <c r="AW97" s="79"/>
      <c r="AX97" s="79"/>
      <c r="AY97" s="80"/>
      <c r="AZ97" s="115"/>
      <c r="BA97" s="116"/>
      <c r="BB97" s="263">
        <f>IF(A98="","",ROUNDDOWN(AL97*$BB$3/2/1000,-1)+ROUNDDOWN(AL97*$BC$3/1000,-1))</f>
      </c>
      <c r="BC97" s="264"/>
      <c r="BD97" s="267">
        <f>IF(A98="","",ROUNDDOWN(AL97*($BD$3+$BE$3+$BF$3)/1000,-1))</f>
      </c>
      <c r="BE97" s="268"/>
      <c r="BF97" s="269"/>
    </row>
    <row r="98" spans="1:58" ht="18.75" customHeight="1" hidden="1">
      <c r="A98" s="106"/>
      <c r="B98" s="107"/>
      <c r="C98" s="108"/>
      <c r="D98" s="112"/>
      <c r="E98" s="113"/>
      <c r="F98" s="114"/>
      <c r="G98" s="87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9"/>
      <c r="S98" s="1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1"/>
      <c r="AI98" s="92"/>
      <c r="AJ98" s="93"/>
      <c r="AK98" s="111"/>
      <c r="AL98" s="81">
        <f>IF(AL97="",0,ROUNDDOWN(AL97*0.8%,-1))</f>
        <v>0</v>
      </c>
      <c r="AM98" s="82"/>
      <c r="AN98" s="82"/>
      <c r="AO98" s="83"/>
      <c r="AP98" s="119"/>
      <c r="AQ98" s="120"/>
      <c r="AR98" s="120"/>
      <c r="AS98" s="121">
        <f>IF(AS97="",0,ROUNDDOWN(AS97/10,-1))</f>
        <v>0</v>
      </c>
      <c r="AT98" s="122"/>
      <c r="AU98" s="123"/>
      <c r="AV98" s="81"/>
      <c r="AW98" s="82"/>
      <c r="AX98" s="82"/>
      <c r="AY98" s="83"/>
      <c r="AZ98" s="117"/>
      <c r="BA98" s="118"/>
      <c r="BB98" s="265"/>
      <c r="BC98" s="266"/>
      <c r="BD98" s="270"/>
      <c r="BE98" s="271"/>
      <c r="BF98" s="272"/>
    </row>
    <row r="99" spans="1:58" ht="18.75" customHeight="1" hidden="1">
      <c r="A99" s="75">
        <v>47</v>
      </c>
      <c r="B99" s="76"/>
      <c r="C99" s="77"/>
      <c r="D99" s="138"/>
      <c r="E99" s="139"/>
      <c r="F99" s="140"/>
      <c r="G99" s="141"/>
      <c r="H99" s="142"/>
      <c r="I99" s="143"/>
      <c r="J99" s="143"/>
      <c r="K99" s="143"/>
      <c r="L99" s="144"/>
      <c r="M99" s="144"/>
      <c r="N99" s="144"/>
      <c r="O99" s="144"/>
      <c r="P99" s="84"/>
      <c r="Q99" s="84"/>
      <c r="R99" s="13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22"/>
      <c r="AI99" s="90">
        <f>IF(D100="일급",(32-COUNTBLANK(S99:AH100))*8,SUM(S99:AH100))</f>
        <v>0</v>
      </c>
      <c r="AJ99" s="91"/>
      <c r="AK99" s="110">
        <f>32-COUNTBLANK(S99:AH100)</f>
        <v>0</v>
      </c>
      <c r="AL99" s="78">
        <f>IF(D100="일급",AK99*P99,P99*AI99)</f>
        <v>0</v>
      </c>
      <c r="AM99" s="79"/>
      <c r="AN99" s="79"/>
      <c r="AO99" s="80"/>
      <c r="AP99" s="105"/>
      <c r="AQ99" s="84"/>
      <c r="AR99" s="84"/>
      <c r="AS99" s="84"/>
      <c r="AT99" s="84"/>
      <c r="AU99" s="85"/>
      <c r="AV99" s="78">
        <f>AL99-(AS100+AS99+AP99+AP100+AL100)</f>
        <v>0</v>
      </c>
      <c r="AW99" s="79"/>
      <c r="AX99" s="79"/>
      <c r="AY99" s="80"/>
      <c r="AZ99" s="115"/>
      <c r="BA99" s="116"/>
      <c r="BB99" s="263">
        <f>IF(A100="","",ROUNDDOWN(AL99*$BB$3/2/1000,-1)+ROUNDDOWN(AL99*$BC$3/1000,-1))</f>
      </c>
      <c r="BC99" s="264"/>
      <c r="BD99" s="267">
        <f>IF(A100="","",ROUNDDOWN(AL99*($BD$3+$BE$3+$BF$3)/1000,-1))</f>
      </c>
      <c r="BE99" s="268"/>
      <c r="BF99" s="269"/>
    </row>
    <row r="100" spans="1:58" ht="18.75" customHeight="1" hidden="1">
      <c r="A100" s="112"/>
      <c r="B100" s="113"/>
      <c r="C100" s="114"/>
      <c r="D100" s="112"/>
      <c r="E100" s="113"/>
      <c r="F100" s="114"/>
      <c r="G100" s="87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9"/>
      <c r="S100" s="1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1"/>
      <c r="AI100" s="92"/>
      <c r="AJ100" s="93"/>
      <c r="AK100" s="111"/>
      <c r="AL100" s="81">
        <f>IF(AL99="",0,ROUNDDOWN(AL99*0.8%,-1))</f>
        <v>0</v>
      </c>
      <c r="AM100" s="82"/>
      <c r="AN100" s="82"/>
      <c r="AO100" s="83"/>
      <c r="AP100" s="119"/>
      <c r="AQ100" s="120"/>
      <c r="AR100" s="120"/>
      <c r="AS100" s="121">
        <f>IF(AS99="",0,ROUNDDOWN(AS99/10,-1))</f>
        <v>0</v>
      </c>
      <c r="AT100" s="122"/>
      <c r="AU100" s="123"/>
      <c r="AV100" s="81"/>
      <c r="AW100" s="82"/>
      <c r="AX100" s="82"/>
      <c r="AY100" s="83"/>
      <c r="AZ100" s="117"/>
      <c r="BA100" s="118"/>
      <c r="BB100" s="265"/>
      <c r="BC100" s="266"/>
      <c r="BD100" s="270"/>
      <c r="BE100" s="271"/>
      <c r="BF100" s="272"/>
    </row>
    <row r="101" spans="1:58" ht="18.75" customHeight="1" hidden="1">
      <c r="A101" s="75">
        <v>48</v>
      </c>
      <c r="B101" s="76"/>
      <c r="C101" s="77"/>
      <c r="D101" s="138"/>
      <c r="E101" s="139"/>
      <c r="F101" s="140"/>
      <c r="G101" s="141"/>
      <c r="H101" s="142"/>
      <c r="I101" s="143"/>
      <c r="J101" s="143"/>
      <c r="K101" s="143"/>
      <c r="L101" s="144"/>
      <c r="M101" s="144"/>
      <c r="N101" s="144"/>
      <c r="O101" s="144"/>
      <c r="P101" s="84"/>
      <c r="Q101" s="84"/>
      <c r="R101" s="13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22"/>
      <c r="AI101" s="90">
        <f>IF(D102="일급",(32-COUNTBLANK(S101:AH102))*8,SUM(S101:AH102))</f>
        <v>0</v>
      </c>
      <c r="AJ101" s="91"/>
      <c r="AK101" s="110">
        <f>32-COUNTBLANK(S101:AH102)</f>
        <v>0</v>
      </c>
      <c r="AL101" s="78">
        <f>IF(D102="일급",AK101*P101,P101*AI101)</f>
        <v>0</v>
      </c>
      <c r="AM101" s="79"/>
      <c r="AN101" s="79"/>
      <c r="AO101" s="80"/>
      <c r="AP101" s="105"/>
      <c r="AQ101" s="84"/>
      <c r="AR101" s="84"/>
      <c r="AS101" s="84"/>
      <c r="AT101" s="84"/>
      <c r="AU101" s="85"/>
      <c r="AV101" s="78">
        <f>AL101-(AS102+AS101+AP101+AP102+AL102)</f>
        <v>0</v>
      </c>
      <c r="AW101" s="79"/>
      <c r="AX101" s="79"/>
      <c r="AY101" s="80"/>
      <c r="AZ101" s="115"/>
      <c r="BA101" s="116"/>
      <c r="BB101" s="263">
        <f>IF(A102="","",ROUNDDOWN(AL101*$BB$3/2/1000,-1)+ROUNDDOWN(AL101*$BC$3/1000,-1))</f>
      </c>
      <c r="BC101" s="264"/>
      <c r="BD101" s="267">
        <f>IF(A102="","",ROUNDDOWN(AL101*($BD$3+$BE$3+$BF$3)/1000,-1))</f>
      </c>
      <c r="BE101" s="268"/>
      <c r="BF101" s="269"/>
    </row>
    <row r="102" spans="1:58" ht="18.75" customHeight="1" hidden="1">
      <c r="A102" s="112"/>
      <c r="B102" s="113"/>
      <c r="C102" s="114"/>
      <c r="D102" s="112"/>
      <c r="E102" s="113"/>
      <c r="F102" s="114"/>
      <c r="G102" s="87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9"/>
      <c r="S102" s="1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1"/>
      <c r="AI102" s="92"/>
      <c r="AJ102" s="93"/>
      <c r="AK102" s="111"/>
      <c r="AL102" s="81">
        <f>IF(AL101="",0,ROUNDDOWN(AL101*0.8%,-1))</f>
        <v>0</v>
      </c>
      <c r="AM102" s="82"/>
      <c r="AN102" s="82"/>
      <c r="AO102" s="83"/>
      <c r="AP102" s="119"/>
      <c r="AQ102" s="120"/>
      <c r="AR102" s="120"/>
      <c r="AS102" s="121">
        <f>IF(AS101="",0,ROUNDDOWN(AS101/10,-1))</f>
        <v>0</v>
      </c>
      <c r="AT102" s="122"/>
      <c r="AU102" s="123"/>
      <c r="AV102" s="81"/>
      <c r="AW102" s="82"/>
      <c r="AX102" s="82"/>
      <c r="AY102" s="83"/>
      <c r="AZ102" s="117"/>
      <c r="BA102" s="118"/>
      <c r="BB102" s="265"/>
      <c r="BC102" s="266"/>
      <c r="BD102" s="270"/>
      <c r="BE102" s="271"/>
      <c r="BF102" s="272"/>
    </row>
    <row r="103" spans="1:58" ht="18.75" customHeight="1" hidden="1">
      <c r="A103" s="75">
        <v>49</v>
      </c>
      <c r="B103" s="76"/>
      <c r="C103" s="77"/>
      <c r="D103" s="138"/>
      <c r="E103" s="139"/>
      <c r="F103" s="140"/>
      <c r="G103" s="141"/>
      <c r="H103" s="142"/>
      <c r="I103" s="143"/>
      <c r="J103" s="143"/>
      <c r="K103" s="143"/>
      <c r="L103" s="144"/>
      <c r="M103" s="144"/>
      <c r="N103" s="144"/>
      <c r="O103" s="144"/>
      <c r="P103" s="84"/>
      <c r="Q103" s="84"/>
      <c r="R103" s="13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22"/>
      <c r="AI103" s="90">
        <f>IF(D104="일급",(32-COUNTBLANK(S103:AH104))*8,SUM(S103:AH104))</f>
        <v>0</v>
      </c>
      <c r="AJ103" s="91"/>
      <c r="AK103" s="110">
        <f>32-COUNTBLANK(S103:AH104)</f>
        <v>0</v>
      </c>
      <c r="AL103" s="78">
        <f>IF(D104="일급",AK103*P103,P103*AI103)</f>
        <v>0</v>
      </c>
      <c r="AM103" s="79"/>
      <c r="AN103" s="79"/>
      <c r="AO103" s="80"/>
      <c r="AP103" s="105"/>
      <c r="AQ103" s="84"/>
      <c r="AR103" s="84"/>
      <c r="AS103" s="84"/>
      <c r="AT103" s="84"/>
      <c r="AU103" s="85"/>
      <c r="AV103" s="78">
        <f>AL103-(AS104+AS103+AP103+AP104+AL104)</f>
        <v>0</v>
      </c>
      <c r="AW103" s="79"/>
      <c r="AX103" s="79"/>
      <c r="AY103" s="80"/>
      <c r="AZ103" s="115"/>
      <c r="BA103" s="116"/>
      <c r="BB103" s="263">
        <f>IF(A104="","",ROUNDDOWN(AL103*$BB$3/2/1000,-1)+ROUNDDOWN(AL103*$BC$3/1000,-1))</f>
      </c>
      <c r="BC103" s="264"/>
      <c r="BD103" s="267">
        <f>IF(A104="","",ROUNDDOWN(AL103*($BD$3+$BE$3+$BF$3)/1000,-1))</f>
      </c>
      <c r="BE103" s="268"/>
      <c r="BF103" s="269"/>
    </row>
    <row r="104" spans="1:58" ht="18.75" customHeight="1" hidden="1">
      <c r="A104" s="106"/>
      <c r="B104" s="107"/>
      <c r="C104" s="108"/>
      <c r="D104" s="112"/>
      <c r="E104" s="113"/>
      <c r="F104" s="114"/>
      <c r="G104" s="87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9"/>
      <c r="S104" s="19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1"/>
      <c r="AI104" s="92"/>
      <c r="AJ104" s="93"/>
      <c r="AK104" s="111"/>
      <c r="AL104" s="81">
        <f>IF(AL103="",0,ROUNDDOWN(AL103*0.8%,-1))</f>
        <v>0</v>
      </c>
      <c r="AM104" s="82"/>
      <c r="AN104" s="82"/>
      <c r="AO104" s="83"/>
      <c r="AP104" s="119"/>
      <c r="AQ104" s="120"/>
      <c r="AR104" s="120"/>
      <c r="AS104" s="121">
        <f>IF(AS103="",0,ROUNDDOWN(AS103/10,-1))</f>
        <v>0</v>
      </c>
      <c r="AT104" s="122"/>
      <c r="AU104" s="123"/>
      <c r="AV104" s="81"/>
      <c r="AW104" s="82"/>
      <c r="AX104" s="82"/>
      <c r="AY104" s="83"/>
      <c r="AZ104" s="117"/>
      <c r="BA104" s="118"/>
      <c r="BB104" s="265"/>
      <c r="BC104" s="266"/>
      <c r="BD104" s="270"/>
      <c r="BE104" s="271"/>
      <c r="BF104" s="272"/>
    </row>
    <row r="105" spans="1:58" ht="18.75" customHeight="1" hidden="1">
      <c r="A105" s="75">
        <v>50</v>
      </c>
      <c r="B105" s="76"/>
      <c r="C105" s="77"/>
      <c r="D105" s="138"/>
      <c r="E105" s="139"/>
      <c r="F105" s="140"/>
      <c r="G105" s="141"/>
      <c r="H105" s="142"/>
      <c r="I105" s="143"/>
      <c r="J105" s="143"/>
      <c r="K105" s="143"/>
      <c r="L105" s="144"/>
      <c r="M105" s="144"/>
      <c r="N105" s="144"/>
      <c r="O105" s="144"/>
      <c r="P105" s="84"/>
      <c r="Q105" s="84"/>
      <c r="R105" s="13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22"/>
      <c r="AI105" s="90">
        <f>IF(D106="일급",(32-COUNTBLANK(S105:AH106))*8,SUM(S105:AH106))</f>
        <v>0</v>
      </c>
      <c r="AJ105" s="91"/>
      <c r="AK105" s="110">
        <f>32-COUNTBLANK(S105:AH106)</f>
        <v>0</v>
      </c>
      <c r="AL105" s="78">
        <f>IF(D106="일급",AK105*P105,P105*AI105)</f>
        <v>0</v>
      </c>
      <c r="AM105" s="79"/>
      <c r="AN105" s="79"/>
      <c r="AO105" s="80"/>
      <c r="AP105" s="105"/>
      <c r="AQ105" s="84"/>
      <c r="AR105" s="84"/>
      <c r="AS105" s="84"/>
      <c r="AT105" s="84"/>
      <c r="AU105" s="85"/>
      <c r="AV105" s="78">
        <f>AL105-(AS106+AS105+AP105+AP106+AL106)</f>
        <v>0</v>
      </c>
      <c r="AW105" s="79"/>
      <c r="AX105" s="79"/>
      <c r="AY105" s="80"/>
      <c r="AZ105" s="115"/>
      <c r="BA105" s="116"/>
      <c r="BB105" s="263">
        <f>IF(A106="","",ROUNDDOWN(AL105*$BB$3/2/1000,-1)+ROUNDDOWN(AL105*$BC$3/1000,-1))</f>
      </c>
      <c r="BC105" s="264"/>
      <c r="BD105" s="267">
        <f>IF(A106="","",ROUNDDOWN(AL105*($BD$3+$BE$3+$BF$3)/1000,-1))</f>
      </c>
      <c r="BE105" s="268"/>
      <c r="BF105" s="269"/>
    </row>
    <row r="106" spans="1:58" ht="18.75" customHeight="1" hidden="1">
      <c r="A106" s="112"/>
      <c r="B106" s="113"/>
      <c r="C106" s="114"/>
      <c r="D106" s="112"/>
      <c r="E106" s="113"/>
      <c r="F106" s="114"/>
      <c r="G106" s="87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9"/>
      <c r="S106" s="19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1"/>
      <c r="AI106" s="92"/>
      <c r="AJ106" s="93"/>
      <c r="AK106" s="111"/>
      <c r="AL106" s="81">
        <f>IF(AL105="",0,ROUNDDOWN(AL105*0.8%,-1))</f>
        <v>0</v>
      </c>
      <c r="AM106" s="82"/>
      <c r="AN106" s="82"/>
      <c r="AO106" s="83"/>
      <c r="AP106" s="119"/>
      <c r="AQ106" s="120"/>
      <c r="AR106" s="120"/>
      <c r="AS106" s="121">
        <f>IF(AS105="",0,ROUNDDOWN(AS105/10,-1))</f>
        <v>0</v>
      </c>
      <c r="AT106" s="122"/>
      <c r="AU106" s="123"/>
      <c r="AV106" s="81"/>
      <c r="AW106" s="82"/>
      <c r="AX106" s="82"/>
      <c r="AY106" s="83"/>
      <c r="AZ106" s="117"/>
      <c r="BA106" s="118"/>
      <c r="BB106" s="265"/>
      <c r="BC106" s="266"/>
      <c r="BD106" s="270"/>
      <c r="BE106" s="271"/>
      <c r="BF106" s="272"/>
    </row>
    <row r="107" spans="1:58" ht="18.75" customHeight="1" hidden="1">
      <c r="A107" s="75">
        <v>51</v>
      </c>
      <c r="B107" s="76"/>
      <c r="C107" s="77"/>
      <c r="D107" s="138"/>
      <c r="E107" s="139"/>
      <c r="F107" s="140"/>
      <c r="G107" s="141"/>
      <c r="H107" s="142"/>
      <c r="I107" s="143"/>
      <c r="J107" s="143"/>
      <c r="K107" s="143"/>
      <c r="L107" s="144"/>
      <c r="M107" s="144"/>
      <c r="N107" s="144"/>
      <c r="O107" s="144"/>
      <c r="P107" s="84"/>
      <c r="Q107" s="84"/>
      <c r="R107" s="13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22"/>
      <c r="AI107" s="90">
        <f>IF(D108="일급",(32-COUNTBLANK(S107:AH108))*8,SUM(S107:AH108))</f>
        <v>0</v>
      </c>
      <c r="AJ107" s="91"/>
      <c r="AK107" s="110">
        <f>32-COUNTBLANK(S107:AH108)</f>
        <v>0</v>
      </c>
      <c r="AL107" s="78">
        <f>IF(D108="일급",AK107*P107,P107*AI107)</f>
        <v>0</v>
      </c>
      <c r="AM107" s="79"/>
      <c r="AN107" s="79"/>
      <c r="AO107" s="80"/>
      <c r="AP107" s="105"/>
      <c r="AQ107" s="84"/>
      <c r="AR107" s="84"/>
      <c r="AS107" s="84"/>
      <c r="AT107" s="84"/>
      <c r="AU107" s="85"/>
      <c r="AV107" s="78">
        <f>AL107-(AS108+AS107+AP107+AP108+AL108)</f>
        <v>0</v>
      </c>
      <c r="AW107" s="79"/>
      <c r="AX107" s="79"/>
      <c r="AY107" s="80"/>
      <c r="AZ107" s="115"/>
      <c r="BA107" s="116"/>
      <c r="BB107" s="263">
        <f>IF(A108="","",ROUNDDOWN(AL107*$BB$3/2/1000,-1)+ROUNDDOWN(AL107*$BC$3/1000,-1))</f>
      </c>
      <c r="BC107" s="264"/>
      <c r="BD107" s="267">
        <f>IF(A108="","",ROUNDDOWN(AL107*($BD$3+$BE$3+$BF$3)/1000,-1))</f>
      </c>
      <c r="BE107" s="268"/>
      <c r="BF107" s="269"/>
    </row>
    <row r="108" spans="1:58" ht="18.75" customHeight="1" hidden="1">
      <c r="A108" s="112"/>
      <c r="B108" s="113"/>
      <c r="C108" s="114"/>
      <c r="D108" s="112"/>
      <c r="E108" s="113"/>
      <c r="F108" s="114"/>
      <c r="G108" s="87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9"/>
      <c r="S108" s="19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1"/>
      <c r="AI108" s="92"/>
      <c r="AJ108" s="93"/>
      <c r="AK108" s="111"/>
      <c r="AL108" s="81">
        <f>IF(AL107="",0,ROUNDDOWN(AL107*0.8%,-1))</f>
        <v>0</v>
      </c>
      <c r="AM108" s="82"/>
      <c r="AN108" s="82"/>
      <c r="AO108" s="83"/>
      <c r="AP108" s="119"/>
      <c r="AQ108" s="120"/>
      <c r="AR108" s="120"/>
      <c r="AS108" s="121">
        <f>IF(AS107="",0,ROUNDDOWN(AS107/10,-1))</f>
        <v>0</v>
      </c>
      <c r="AT108" s="122"/>
      <c r="AU108" s="123"/>
      <c r="AV108" s="81"/>
      <c r="AW108" s="82"/>
      <c r="AX108" s="82"/>
      <c r="AY108" s="83"/>
      <c r="AZ108" s="117"/>
      <c r="BA108" s="118"/>
      <c r="BB108" s="265"/>
      <c r="BC108" s="266"/>
      <c r="BD108" s="270"/>
      <c r="BE108" s="271"/>
      <c r="BF108" s="272"/>
    </row>
    <row r="109" spans="1:58" ht="18.75" customHeight="1" hidden="1">
      <c r="A109" s="75">
        <v>52</v>
      </c>
      <c r="B109" s="76"/>
      <c r="C109" s="77"/>
      <c r="D109" s="138"/>
      <c r="E109" s="139"/>
      <c r="F109" s="140"/>
      <c r="G109" s="141"/>
      <c r="H109" s="142"/>
      <c r="I109" s="143"/>
      <c r="J109" s="143"/>
      <c r="K109" s="143"/>
      <c r="L109" s="144"/>
      <c r="M109" s="144"/>
      <c r="N109" s="144"/>
      <c r="O109" s="144"/>
      <c r="P109" s="84"/>
      <c r="Q109" s="84"/>
      <c r="R109" s="13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22"/>
      <c r="AI109" s="90">
        <f>IF(D110="일급",(32-COUNTBLANK(S109:AH110))*8,SUM(S109:AH110))</f>
        <v>0</v>
      </c>
      <c r="AJ109" s="91"/>
      <c r="AK109" s="110">
        <f>32-COUNTBLANK(S109:AH110)</f>
        <v>0</v>
      </c>
      <c r="AL109" s="78">
        <f>IF(D110="일급",AK109*P109,P109*AI109)</f>
        <v>0</v>
      </c>
      <c r="AM109" s="79"/>
      <c r="AN109" s="79"/>
      <c r="AO109" s="80"/>
      <c r="AP109" s="105"/>
      <c r="AQ109" s="84"/>
      <c r="AR109" s="84"/>
      <c r="AS109" s="84"/>
      <c r="AT109" s="84"/>
      <c r="AU109" s="85"/>
      <c r="AV109" s="78">
        <f>AL109-(AS110+AS109+AP109+AP110+AL110)</f>
        <v>0</v>
      </c>
      <c r="AW109" s="79"/>
      <c r="AX109" s="79"/>
      <c r="AY109" s="80"/>
      <c r="AZ109" s="115"/>
      <c r="BA109" s="116"/>
      <c r="BB109" s="263">
        <f>IF(A110="","",ROUNDDOWN(AL109*$BB$3/2/1000,-1)+ROUNDDOWN(AL109*$BC$3/1000,-1))</f>
      </c>
      <c r="BC109" s="264"/>
      <c r="BD109" s="267">
        <f>IF(A110="","",ROUNDDOWN(AL109*($BD$3+$BE$3+$BF$3)/1000,-1))</f>
      </c>
      <c r="BE109" s="268"/>
      <c r="BF109" s="269"/>
    </row>
    <row r="110" spans="1:58" ht="18.75" customHeight="1" hidden="1">
      <c r="A110" s="106"/>
      <c r="B110" s="107"/>
      <c r="C110" s="108"/>
      <c r="D110" s="112"/>
      <c r="E110" s="113"/>
      <c r="F110" s="114"/>
      <c r="G110" s="150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2"/>
      <c r="S110" s="19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1"/>
      <c r="AI110" s="92"/>
      <c r="AJ110" s="93"/>
      <c r="AK110" s="111"/>
      <c r="AL110" s="81">
        <f>IF(AL109="",0,ROUNDDOWN(AL109*0.8%,-1))</f>
        <v>0</v>
      </c>
      <c r="AM110" s="82"/>
      <c r="AN110" s="82"/>
      <c r="AO110" s="83"/>
      <c r="AP110" s="119"/>
      <c r="AQ110" s="120"/>
      <c r="AR110" s="120"/>
      <c r="AS110" s="121">
        <f>IF(AS109="",0,ROUNDDOWN(AS109/10,-1))</f>
        <v>0</v>
      </c>
      <c r="AT110" s="122"/>
      <c r="AU110" s="123"/>
      <c r="AV110" s="81"/>
      <c r="AW110" s="82"/>
      <c r="AX110" s="82"/>
      <c r="AY110" s="83"/>
      <c r="AZ110" s="117"/>
      <c r="BA110" s="118"/>
      <c r="BB110" s="265"/>
      <c r="BC110" s="266"/>
      <c r="BD110" s="270"/>
      <c r="BE110" s="271"/>
      <c r="BF110" s="272"/>
    </row>
    <row r="111" spans="1:58" ht="18.75" customHeight="1" hidden="1">
      <c r="A111" s="75">
        <v>53</v>
      </c>
      <c r="B111" s="76"/>
      <c r="C111" s="77"/>
      <c r="D111" s="138"/>
      <c r="E111" s="139"/>
      <c r="F111" s="140"/>
      <c r="G111" s="141"/>
      <c r="H111" s="142"/>
      <c r="I111" s="143"/>
      <c r="J111" s="143"/>
      <c r="K111" s="143"/>
      <c r="L111" s="144"/>
      <c r="M111" s="144"/>
      <c r="N111" s="144"/>
      <c r="O111" s="144"/>
      <c r="P111" s="84"/>
      <c r="Q111" s="84"/>
      <c r="R111" s="13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22"/>
      <c r="AI111" s="90">
        <f>IF(D112="일급",(32-COUNTBLANK(S111:AH112))*8,SUM(S111:AH112))</f>
        <v>0</v>
      </c>
      <c r="AJ111" s="91"/>
      <c r="AK111" s="110">
        <f>32-COUNTBLANK(S111:AH112)</f>
        <v>0</v>
      </c>
      <c r="AL111" s="78">
        <f>IF(D112="일급",AK111*P111,P111*AI111)</f>
        <v>0</v>
      </c>
      <c r="AM111" s="79"/>
      <c r="AN111" s="79"/>
      <c r="AO111" s="80"/>
      <c r="AP111" s="105"/>
      <c r="AQ111" s="84"/>
      <c r="AR111" s="84"/>
      <c r="AS111" s="84"/>
      <c r="AT111" s="84"/>
      <c r="AU111" s="85"/>
      <c r="AV111" s="78">
        <f>AL111-(AS112+AS111+AP111+AP112+AL112)</f>
        <v>0</v>
      </c>
      <c r="AW111" s="79"/>
      <c r="AX111" s="79"/>
      <c r="AY111" s="80"/>
      <c r="AZ111" s="115"/>
      <c r="BA111" s="116"/>
      <c r="BB111" s="263">
        <f>IF(A112="","",ROUNDDOWN(AL111*$BB$3/2/1000,-1)+ROUNDDOWN(AL111*$BC$3/1000,-1))</f>
      </c>
      <c r="BC111" s="264"/>
      <c r="BD111" s="267">
        <f>IF(A112="","",ROUNDDOWN(AL111*($BD$3+$BE$3+$BF$3)/1000,-1))</f>
      </c>
      <c r="BE111" s="268"/>
      <c r="BF111" s="269"/>
    </row>
    <row r="112" spans="1:58" ht="18.75" customHeight="1" hidden="1">
      <c r="A112" s="106"/>
      <c r="B112" s="107"/>
      <c r="C112" s="108"/>
      <c r="D112" s="112"/>
      <c r="E112" s="113"/>
      <c r="F112" s="114"/>
      <c r="G112" s="87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9"/>
      <c r="S112" s="19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1"/>
      <c r="AI112" s="92"/>
      <c r="AJ112" s="93"/>
      <c r="AK112" s="111"/>
      <c r="AL112" s="81">
        <f>IF(AL111="",0,ROUNDDOWN(AL111*0.8%,-1))</f>
        <v>0</v>
      </c>
      <c r="AM112" s="82"/>
      <c r="AN112" s="82"/>
      <c r="AO112" s="83"/>
      <c r="AP112" s="119"/>
      <c r="AQ112" s="120"/>
      <c r="AR112" s="120"/>
      <c r="AS112" s="121">
        <f>IF(AS111="",0,ROUNDDOWN(AS111/10,-1))</f>
        <v>0</v>
      </c>
      <c r="AT112" s="122"/>
      <c r="AU112" s="123"/>
      <c r="AV112" s="81"/>
      <c r="AW112" s="82"/>
      <c r="AX112" s="82"/>
      <c r="AY112" s="83"/>
      <c r="AZ112" s="117"/>
      <c r="BA112" s="118"/>
      <c r="BB112" s="265"/>
      <c r="BC112" s="266"/>
      <c r="BD112" s="270"/>
      <c r="BE112" s="271"/>
      <c r="BF112" s="272"/>
    </row>
    <row r="113" spans="1:58" ht="18.75" customHeight="1" hidden="1">
      <c r="A113" s="75">
        <v>54</v>
      </c>
      <c r="B113" s="76"/>
      <c r="C113" s="77"/>
      <c r="D113" s="138"/>
      <c r="E113" s="139"/>
      <c r="F113" s="140"/>
      <c r="G113" s="147"/>
      <c r="H113" s="148"/>
      <c r="I113" s="149"/>
      <c r="J113" s="149"/>
      <c r="K113" s="149"/>
      <c r="L113" s="109"/>
      <c r="M113" s="109"/>
      <c r="N113" s="109"/>
      <c r="O113" s="109"/>
      <c r="P113" s="145"/>
      <c r="Q113" s="145"/>
      <c r="R113" s="146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22"/>
      <c r="AI113" s="90">
        <f>IF(D114="일급",(32-COUNTBLANK(S113:AH114))*8,SUM(S113:AH114))</f>
        <v>0</v>
      </c>
      <c r="AJ113" s="91"/>
      <c r="AK113" s="110">
        <f>32-COUNTBLANK(S113:AH114)</f>
        <v>0</v>
      </c>
      <c r="AL113" s="78">
        <f>IF(D114="일급",AK113*P113,P113*AI113)</f>
        <v>0</v>
      </c>
      <c r="AM113" s="79"/>
      <c r="AN113" s="79"/>
      <c r="AO113" s="80"/>
      <c r="AP113" s="105"/>
      <c r="AQ113" s="84"/>
      <c r="AR113" s="84"/>
      <c r="AS113" s="84"/>
      <c r="AT113" s="84"/>
      <c r="AU113" s="85"/>
      <c r="AV113" s="78">
        <f>AL113-(AS114+AS113+AP113+AP114+AL114)</f>
        <v>0</v>
      </c>
      <c r="AW113" s="79"/>
      <c r="AX113" s="79"/>
      <c r="AY113" s="80"/>
      <c r="AZ113" s="115"/>
      <c r="BA113" s="116"/>
      <c r="BB113" s="263">
        <f>IF(A114="","",ROUNDDOWN(AL113*$BB$3/2/1000,-1)+ROUNDDOWN(AL113*$BC$3/1000,-1))</f>
      </c>
      <c r="BC113" s="264"/>
      <c r="BD113" s="267">
        <f>IF(A114="","",ROUNDDOWN(AL113*($BD$3+$BE$3+$BF$3)/1000,-1))</f>
      </c>
      <c r="BE113" s="268"/>
      <c r="BF113" s="269"/>
    </row>
    <row r="114" spans="1:58" ht="18.75" customHeight="1" hidden="1">
      <c r="A114" s="106"/>
      <c r="B114" s="107"/>
      <c r="C114" s="108"/>
      <c r="D114" s="112"/>
      <c r="E114" s="113"/>
      <c r="F114" s="114"/>
      <c r="G114" s="87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9"/>
      <c r="S114" s="19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1"/>
      <c r="AI114" s="92"/>
      <c r="AJ114" s="93"/>
      <c r="AK114" s="111"/>
      <c r="AL114" s="81">
        <f>IF(AL113="",0,ROUNDDOWN(AL113*0.8%,-1))</f>
        <v>0</v>
      </c>
      <c r="AM114" s="82"/>
      <c r="AN114" s="82"/>
      <c r="AO114" s="83"/>
      <c r="AP114" s="119"/>
      <c r="AQ114" s="120"/>
      <c r="AR114" s="120"/>
      <c r="AS114" s="121">
        <f>IF(AS113="",0,ROUNDDOWN(AS113/10,-1))</f>
        <v>0</v>
      </c>
      <c r="AT114" s="122"/>
      <c r="AU114" s="123"/>
      <c r="AV114" s="81"/>
      <c r="AW114" s="82"/>
      <c r="AX114" s="82"/>
      <c r="AY114" s="83"/>
      <c r="AZ114" s="117"/>
      <c r="BA114" s="118"/>
      <c r="BB114" s="265"/>
      <c r="BC114" s="266"/>
      <c r="BD114" s="270"/>
      <c r="BE114" s="271"/>
      <c r="BF114" s="272"/>
    </row>
    <row r="115" spans="1:58" ht="18.75" customHeight="1">
      <c r="A115" s="96" t="s">
        <v>12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8"/>
      <c r="AL115" s="134">
        <f>AL111+AL107+AL105+AL103+AL101+AL99+AL97+AL95+AL93+AL91+AL89+AL87+AL85+AL83+AL81+AL79+AL77+AL75+AL73+AL71+AL69+AL67+AL65+AL63+AL61+AL59+AL57+AL55+AL53+AL51+AL49+AL47+AL45+AL43+AL41+AL39+AL37+AL35+AL33+AL31+AL29+AL27+AL25+AL23+AL21+AL19+AL17+AL15+AL13+AL11+AL9+AL7</f>
        <v>163140</v>
      </c>
      <c r="AM115" s="102"/>
      <c r="AN115" s="102"/>
      <c r="AO115" s="103"/>
      <c r="AP115" s="135">
        <f>AP111+AP107+AP105+AP103+AP101+AP99+AP97+AP95+AP93+AP91+AP89+AP87+AP85+AP83+AP81+AP79+AP77+AP75+AP73+AP71+AP69+AP67+AP65+AP63+AP61+AP59+AP57+AP55+AP53+AP51+AP49+AP47+AP45+AP43+AP41+AP39+AP37+AP35+AP33+AP31+AP29+AP27+AP25+AP23+AP21+AP19+AP17+AP15+AP13+AP11+AP9+AP7</f>
        <v>0</v>
      </c>
      <c r="AQ115" s="102"/>
      <c r="AR115" s="102"/>
      <c r="AS115" s="102">
        <f>AS111+AS107+AS105+AS103+AS101+AS99+AS97+AS95+AS93+AS91+AS89+AS87+AS85+AS83+AS81+AS79+AS77+AS75+AS73+AS71+AS69+AS67+AS65+AS63+AS61+AS59+AS57+AS55+AS53+AS51+AS49+AS47+AS45+AS43+AS41+AS39+AS37+AS35+AS33+AS31+AS29+AS27+AS25+AS23+AS21+AS19+AS17+AS15+AS13+AS11+AS9+AS7</f>
        <v>0</v>
      </c>
      <c r="AT115" s="102"/>
      <c r="AU115" s="103"/>
      <c r="AV115" s="124">
        <f>SUM(AV7:AY112)</f>
        <v>161840</v>
      </c>
      <c r="AW115" s="125"/>
      <c r="AX115" s="125"/>
      <c r="AY115" s="126"/>
      <c r="AZ115" s="130"/>
      <c r="BA115" s="131"/>
      <c r="BB115" s="257">
        <f>SUM(BB7:BC24)</f>
        <v>1700</v>
      </c>
      <c r="BC115" s="258"/>
      <c r="BD115" s="258">
        <f>SUM(BD7:BF114)</f>
        <v>1230</v>
      </c>
      <c r="BE115" s="261"/>
      <c r="BF115" s="262"/>
    </row>
    <row r="116" spans="1:58" ht="18.75" customHeight="1" thickBot="1">
      <c r="A116" s="9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1"/>
      <c r="AL116" s="104">
        <f>AL112+AL108+AL106+AL104+AL102+AL100+AL98+AL96+AL94+AL92+AL90+AL88+AL86+AL84+AL82+AL80+AL78+AL76+AL74+AL72+AL70+AL68+AL66+AL64+AL62+AL60+AL58+AL56+AL54+AL52+AL50+AL48+AL46+AL44+AL42+AL40+AL38+AL36+AL34+AL32+AL30+AL28+AL26+AL24+AL22+AL20+AL18+AL16+AL14+AL12+AL10+AL8</f>
        <v>1300</v>
      </c>
      <c r="AM116" s="94"/>
      <c r="AN116" s="94"/>
      <c r="AO116" s="95"/>
      <c r="AP116" s="136">
        <f>AP112+AP108+AP106+AP104+AP102+AP100+AP98+AP96+AP94+AP92+AP90+AP88+AP86+AP84+AP82+AP80+AP78+AP76+AP74+AP72+AP70+AP68+AP66+AP64+AP62+AP60+AP58+AP56+AP54+AP52+AP50+AP48+AP46+AP44+AP42+AP40+AP38+AP36+AP34+AP32+AP30+AP28+AP26+AP24+AP22+AP20+AP18+AP16+AP14+AP12+AP10+AP8</f>
        <v>0</v>
      </c>
      <c r="AQ116" s="94"/>
      <c r="AR116" s="94"/>
      <c r="AS116" s="94">
        <f>AS112+AS108+AS106+AS104+AS102+AS100+AS98+AS96+AS94+AS92+AS90+AS88+AS86+AS84+AS82+AS80+AS78+AS76+AS74+AS72+AS70+AS68+AS66+AS64+AS62+AS60+AS58+AS56+AS54+AS52+AS50+AS48+AS46+AS44+AS42+AS40+AS38+AS36+AS34+AS32+AS30+AS28+AS26+AS24+AS22+AS20+AS18+AS16+AS14+AS12+AS10+AS8</f>
        <v>0</v>
      </c>
      <c r="AT116" s="94"/>
      <c r="AU116" s="95"/>
      <c r="AV116" s="127"/>
      <c r="AW116" s="128"/>
      <c r="AX116" s="128"/>
      <c r="AY116" s="129"/>
      <c r="AZ116" s="132"/>
      <c r="BA116" s="133"/>
      <c r="BB116" s="273"/>
      <c r="BC116" s="274"/>
      <c r="BD116" s="274"/>
      <c r="BE116" s="275"/>
      <c r="BF116" s="276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</sheetData>
  <sheetProtection selectLockedCells="1"/>
  <mergeCells count="1140">
    <mergeCell ref="BB111:BC112"/>
    <mergeCell ref="BD111:BF112"/>
    <mergeCell ref="BB113:BC114"/>
    <mergeCell ref="BD113:BF114"/>
    <mergeCell ref="BB115:BC116"/>
    <mergeCell ref="BD115:BF116"/>
    <mergeCell ref="BB105:BC106"/>
    <mergeCell ref="BD105:BF106"/>
    <mergeCell ref="BB107:BC108"/>
    <mergeCell ref="BD107:BF108"/>
    <mergeCell ref="BB109:BC110"/>
    <mergeCell ref="BD109:BF110"/>
    <mergeCell ref="BB99:BC100"/>
    <mergeCell ref="BD99:BF100"/>
    <mergeCell ref="BB101:BC102"/>
    <mergeCell ref="BD101:BF102"/>
    <mergeCell ref="BB103:BC104"/>
    <mergeCell ref="BD103:BF104"/>
    <mergeCell ref="BB93:BC94"/>
    <mergeCell ref="BD93:BF94"/>
    <mergeCell ref="BB95:BC96"/>
    <mergeCell ref="BD95:BF96"/>
    <mergeCell ref="BB97:BC98"/>
    <mergeCell ref="BD97:BF98"/>
    <mergeCell ref="BB87:BC88"/>
    <mergeCell ref="BD87:BF88"/>
    <mergeCell ref="BB89:BC90"/>
    <mergeCell ref="BD89:BF90"/>
    <mergeCell ref="BB91:BC92"/>
    <mergeCell ref="BD91:BF92"/>
    <mergeCell ref="BB81:BC82"/>
    <mergeCell ref="BD81:BF82"/>
    <mergeCell ref="BB83:BC84"/>
    <mergeCell ref="BD83:BF84"/>
    <mergeCell ref="BB85:BC86"/>
    <mergeCell ref="BD85:BF86"/>
    <mergeCell ref="BB75:BC76"/>
    <mergeCell ref="BD75:BF76"/>
    <mergeCell ref="BB77:BC78"/>
    <mergeCell ref="BD77:BF78"/>
    <mergeCell ref="BB79:BC80"/>
    <mergeCell ref="BD79:BF80"/>
    <mergeCell ref="BB69:BC70"/>
    <mergeCell ref="BD69:BF70"/>
    <mergeCell ref="BB71:BC72"/>
    <mergeCell ref="BD71:BF72"/>
    <mergeCell ref="BB73:BC74"/>
    <mergeCell ref="BD73:BF74"/>
    <mergeCell ref="BB63:BC64"/>
    <mergeCell ref="BD63:BF64"/>
    <mergeCell ref="BB65:BC66"/>
    <mergeCell ref="BD65:BF66"/>
    <mergeCell ref="BB67:BC68"/>
    <mergeCell ref="BD67:BF68"/>
    <mergeCell ref="BB57:BC58"/>
    <mergeCell ref="BD57:BF58"/>
    <mergeCell ref="BB59:BC60"/>
    <mergeCell ref="BD59:BF60"/>
    <mergeCell ref="BB61:BC62"/>
    <mergeCell ref="BD61:BF62"/>
    <mergeCell ref="BB51:BC52"/>
    <mergeCell ref="BD51:BF52"/>
    <mergeCell ref="BB53:BC54"/>
    <mergeCell ref="BD53:BF54"/>
    <mergeCell ref="BB55:BC56"/>
    <mergeCell ref="BD55:BF56"/>
    <mergeCell ref="BB45:BC46"/>
    <mergeCell ref="BD45:BF46"/>
    <mergeCell ref="BB47:BC48"/>
    <mergeCell ref="BD47:BF48"/>
    <mergeCell ref="BB49:BC50"/>
    <mergeCell ref="BD49:BF50"/>
    <mergeCell ref="BB39:BC40"/>
    <mergeCell ref="BD39:BF40"/>
    <mergeCell ref="BB41:BC42"/>
    <mergeCell ref="BD41:BF42"/>
    <mergeCell ref="BB43:BC44"/>
    <mergeCell ref="BD43:BF44"/>
    <mergeCell ref="BB33:BC34"/>
    <mergeCell ref="BD33:BF34"/>
    <mergeCell ref="BB35:BC36"/>
    <mergeCell ref="BD35:BF36"/>
    <mergeCell ref="BB37:BC38"/>
    <mergeCell ref="BD37:BF38"/>
    <mergeCell ref="BB27:BC28"/>
    <mergeCell ref="BD27:BF28"/>
    <mergeCell ref="BB29:BC30"/>
    <mergeCell ref="BD29:BF30"/>
    <mergeCell ref="BB31:BC32"/>
    <mergeCell ref="BD31:BF32"/>
    <mergeCell ref="BB21:BC22"/>
    <mergeCell ref="BD21:BF22"/>
    <mergeCell ref="BB23:BC24"/>
    <mergeCell ref="BD23:BF24"/>
    <mergeCell ref="BB25:BC26"/>
    <mergeCell ref="BD25:BF26"/>
    <mergeCell ref="BB15:BC16"/>
    <mergeCell ref="BD15:BF16"/>
    <mergeCell ref="BB17:BC18"/>
    <mergeCell ref="BD17:BF18"/>
    <mergeCell ref="BB19:BC20"/>
    <mergeCell ref="BD19:BF20"/>
    <mergeCell ref="BB9:BC10"/>
    <mergeCell ref="BD9:BF10"/>
    <mergeCell ref="BB11:BC12"/>
    <mergeCell ref="BD11:BF12"/>
    <mergeCell ref="BB13:BC14"/>
    <mergeCell ref="BD13:BF14"/>
    <mergeCell ref="BB1:BF1"/>
    <mergeCell ref="BB4:BF4"/>
    <mergeCell ref="BB5:BC6"/>
    <mergeCell ref="BD5:BF6"/>
    <mergeCell ref="BB7:BC8"/>
    <mergeCell ref="BD7:BF8"/>
    <mergeCell ref="AI4:AM4"/>
    <mergeCell ref="AN4:AP4"/>
    <mergeCell ref="AQ4:AT4"/>
    <mergeCell ref="AU4:BA4"/>
    <mergeCell ref="V3:Z3"/>
    <mergeCell ref="AV1:AX1"/>
    <mergeCell ref="AY1:BA1"/>
    <mergeCell ref="AP2:AR3"/>
    <mergeCell ref="AS2:AU3"/>
    <mergeCell ref="AV2:AX3"/>
    <mergeCell ref="AY2:BA3"/>
    <mergeCell ref="AS1:AU1"/>
    <mergeCell ref="U1:AJ2"/>
    <mergeCell ref="AN1:AO3"/>
    <mergeCell ref="AP1:AR1"/>
    <mergeCell ref="A4:E4"/>
    <mergeCell ref="F4:R4"/>
    <mergeCell ref="S4:W4"/>
    <mergeCell ref="AA3:AB3"/>
    <mergeCell ref="AC3:AE3"/>
    <mergeCell ref="AF3:AI3"/>
    <mergeCell ref="X4:AH4"/>
    <mergeCell ref="A5:C5"/>
    <mergeCell ref="D5:F5"/>
    <mergeCell ref="G5:K5"/>
    <mergeCell ref="AZ5:BA6"/>
    <mergeCell ref="AP6:AR6"/>
    <mergeCell ref="AS6:AU6"/>
    <mergeCell ref="AL5:AO5"/>
    <mergeCell ref="AP5:AR5"/>
    <mergeCell ref="AK5:AK6"/>
    <mergeCell ref="A6:C6"/>
    <mergeCell ref="D6:F6"/>
    <mergeCell ref="G6:R6"/>
    <mergeCell ref="AL6:AO6"/>
    <mergeCell ref="L5:O5"/>
    <mergeCell ref="AV5:AY6"/>
    <mergeCell ref="P5:R5"/>
    <mergeCell ref="AI5:AJ6"/>
    <mergeCell ref="AZ7:BA8"/>
    <mergeCell ref="AP8:AR8"/>
    <mergeCell ref="AS8:AU8"/>
    <mergeCell ref="AS5:AU5"/>
    <mergeCell ref="AL8:AO8"/>
    <mergeCell ref="AS7:AU7"/>
    <mergeCell ref="AV7:AY8"/>
    <mergeCell ref="A7:C7"/>
    <mergeCell ref="D7:F7"/>
    <mergeCell ref="G7:K7"/>
    <mergeCell ref="L7:O7"/>
    <mergeCell ref="P7:R7"/>
    <mergeCell ref="AI7:AJ8"/>
    <mergeCell ref="A8:C8"/>
    <mergeCell ref="D8:F8"/>
    <mergeCell ref="G8:R8"/>
    <mergeCell ref="AK7:AK8"/>
    <mergeCell ref="AL7:AO7"/>
    <mergeCell ref="AP7:AR7"/>
    <mergeCell ref="AV9:AY10"/>
    <mergeCell ref="AZ9:BA10"/>
    <mergeCell ref="AP10:AR10"/>
    <mergeCell ref="AS10:AU10"/>
    <mergeCell ref="AP9:AR9"/>
    <mergeCell ref="AS9:AU9"/>
    <mergeCell ref="P9:R9"/>
    <mergeCell ref="AI9:AJ10"/>
    <mergeCell ref="AK9:AK10"/>
    <mergeCell ref="AL9:AO9"/>
    <mergeCell ref="A10:C10"/>
    <mergeCell ref="D10:F10"/>
    <mergeCell ref="G10:R10"/>
    <mergeCell ref="AL10:AO10"/>
    <mergeCell ref="A9:C9"/>
    <mergeCell ref="D9:F9"/>
    <mergeCell ref="G9:K9"/>
    <mergeCell ref="L9:O9"/>
    <mergeCell ref="AV11:AY12"/>
    <mergeCell ref="AZ11:BA12"/>
    <mergeCell ref="AP12:AR12"/>
    <mergeCell ref="AS12:AU12"/>
    <mergeCell ref="P11:R11"/>
    <mergeCell ref="AI11:AJ12"/>
    <mergeCell ref="AK11:AK12"/>
    <mergeCell ref="AL11:AO11"/>
    <mergeCell ref="A12:C12"/>
    <mergeCell ref="D12:F12"/>
    <mergeCell ref="G12:R12"/>
    <mergeCell ref="AL12:AO12"/>
    <mergeCell ref="AP11:AR11"/>
    <mergeCell ref="AS11:AU11"/>
    <mergeCell ref="A11:C11"/>
    <mergeCell ref="D11:F11"/>
    <mergeCell ref="G11:K11"/>
    <mergeCell ref="L11:O11"/>
    <mergeCell ref="AV13:AY14"/>
    <mergeCell ref="AZ13:BA14"/>
    <mergeCell ref="AP14:AR14"/>
    <mergeCell ref="AS14:AU14"/>
    <mergeCell ref="P13:R13"/>
    <mergeCell ref="AI13:AJ14"/>
    <mergeCell ref="AK13:AK14"/>
    <mergeCell ref="AL13:AO13"/>
    <mergeCell ref="A14:C14"/>
    <mergeCell ref="D14:F14"/>
    <mergeCell ref="G14:R14"/>
    <mergeCell ref="AL14:AO14"/>
    <mergeCell ref="AP13:AR13"/>
    <mergeCell ref="AS13:AU13"/>
    <mergeCell ref="A13:C13"/>
    <mergeCell ref="D13:F13"/>
    <mergeCell ref="G13:K13"/>
    <mergeCell ref="L13:O13"/>
    <mergeCell ref="AV15:AY16"/>
    <mergeCell ref="AZ15:BA16"/>
    <mergeCell ref="AP16:AR16"/>
    <mergeCell ref="AS16:AU16"/>
    <mergeCell ref="P15:R15"/>
    <mergeCell ref="AI15:AJ16"/>
    <mergeCell ref="AK15:AK16"/>
    <mergeCell ref="AL15:AO15"/>
    <mergeCell ref="A16:C16"/>
    <mergeCell ref="D16:F16"/>
    <mergeCell ref="G16:R16"/>
    <mergeCell ref="AL16:AO16"/>
    <mergeCell ref="AP15:AR15"/>
    <mergeCell ref="AS15:AU15"/>
    <mergeCell ref="A15:C15"/>
    <mergeCell ref="D15:F15"/>
    <mergeCell ref="G15:K15"/>
    <mergeCell ref="L15:O15"/>
    <mergeCell ref="AV17:AY18"/>
    <mergeCell ref="AZ17:BA18"/>
    <mergeCell ref="AP18:AR18"/>
    <mergeCell ref="AS18:AU18"/>
    <mergeCell ref="P17:R17"/>
    <mergeCell ref="AI17:AJ18"/>
    <mergeCell ref="AK17:AK18"/>
    <mergeCell ref="AL17:AO17"/>
    <mergeCell ref="A18:C18"/>
    <mergeCell ref="D18:F18"/>
    <mergeCell ref="G18:R18"/>
    <mergeCell ref="AL18:AO18"/>
    <mergeCell ref="AP17:AR17"/>
    <mergeCell ref="AS17:AU17"/>
    <mergeCell ref="A17:C17"/>
    <mergeCell ref="D17:F17"/>
    <mergeCell ref="G17:K17"/>
    <mergeCell ref="L17:O17"/>
    <mergeCell ref="AV19:AY20"/>
    <mergeCell ref="AZ19:BA20"/>
    <mergeCell ref="AP20:AR20"/>
    <mergeCell ref="AS20:AU20"/>
    <mergeCell ref="P19:R19"/>
    <mergeCell ref="AI19:AJ20"/>
    <mergeCell ref="AK19:AK20"/>
    <mergeCell ref="AL19:AO19"/>
    <mergeCell ref="A20:C20"/>
    <mergeCell ref="D20:F20"/>
    <mergeCell ref="G20:R20"/>
    <mergeCell ref="AL20:AO20"/>
    <mergeCell ref="AP19:AR19"/>
    <mergeCell ref="AS19:AU19"/>
    <mergeCell ref="A19:C19"/>
    <mergeCell ref="D19:F19"/>
    <mergeCell ref="G19:K19"/>
    <mergeCell ref="L19:O19"/>
    <mergeCell ref="AV21:AY22"/>
    <mergeCell ref="AZ21:BA22"/>
    <mergeCell ref="AP22:AR22"/>
    <mergeCell ref="AS22:AU22"/>
    <mergeCell ref="P21:R21"/>
    <mergeCell ref="AI21:AJ22"/>
    <mergeCell ref="AK21:AK22"/>
    <mergeCell ref="AL21:AO21"/>
    <mergeCell ref="A22:C22"/>
    <mergeCell ref="D22:F22"/>
    <mergeCell ref="G22:R22"/>
    <mergeCell ref="AL22:AO22"/>
    <mergeCell ref="AP21:AR21"/>
    <mergeCell ref="AS21:AU21"/>
    <mergeCell ref="A21:C21"/>
    <mergeCell ref="D21:F21"/>
    <mergeCell ref="G21:K21"/>
    <mergeCell ref="L21:O21"/>
    <mergeCell ref="AV23:AY24"/>
    <mergeCell ref="AZ23:BA24"/>
    <mergeCell ref="AP24:AR24"/>
    <mergeCell ref="AS24:AU24"/>
    <mergeCell ref="P23:R23"/>
    <mergeCell ref="AI23:AJ24"/>
    <mergeCell ref="AK23:AK24"/>
    <mergeCell ref="AL23:AO23"/>
    <mergeCell ref="A24:C24"/>
    <mergeCell ref="D24:F24"/>
    <mergeCell ref="G24:R24"/>
    <mergeCell ref="AL24:AO24"/>
    <mergeCell ref="AP23:AR23"/>
    <mergeCell ref="AS23:AU23"/>
    <mergeCell ref="A23:C23"/>
    <mergeCell ref="D23:F23"/>
    <mergeCell ref="G23:K23"/>
    <mergeCell ref="L23:O23"/>
    <mergeCell ref="AV25:AY26"/>
    <mergeCell ref="AZ25:BA26"/>
    <mergeCell ref="AP26:AR26"/>
    <mergeCell ref="AS26:AU26"/>
    <mergeCell ref="P25:R25"/>
    <mergeCell ref="AI25:AJ26"/>
    <mergeCell ref="AK25:AK26"/>
    <mergeCell ref="AL25:AO25"/>
    <mergeCell ref="A26:C26"/>
    <mergeCell ref="D26:F26"/>
    <mergeCell ref="G26:R26"/>
    <mergeCell ref="AL26:AO26"/>
    <mergeCell ref="AP25:AR25"/>
    <mergeCell ref="AS25:AU25"/>
    <mergeCell ref="A25:C25"/>
    <mergeCell ref="D25:F25"/>
    <mergeCell ref="G25:K25"/>
    <mergeCell ref="L25:O25"/>
    <mergeCell ref="AV27:AY28"/>
    <mergeCell ref="AZ27:BA28"/>
    <mergeCell ref="AP28:AR28"/>
    <mergeCell ref="AS28:AU28"/>
    <mergeCell ref="P27:R27"/>
    <mergeCell ref="AI27:AJ28"/>
    <mergeCell ref="AK27:AK28"/>
    <mergeCell ref="AL27:AO27"/>
    <mergeCell ref="A28:C28"/>
    <mergeCell ref="D28:F28"/>
    <mergeCell ref="G28:R28"/>
    <mergeCell ref="AL28:AO28"/>
    <mergeCell ref="AP27:AR27"/>
    <mergeCell ref="AS27:AU27"/>
    <mergeCell ref="A27:C27"/>
    <mergeCell ref="D27:F27"/>
    <mergeCell ref="G27:K27"/>
    <mergeCell ref="L27:O27"/>
    <mergeCell ref="AV29:AY30"/>
    <mergeCell ref="AZ29:BA30"/>
    <mergeCell ref="AP30:AR30"/>
    <mergeCell ref="AS30:AU30"/>
    <mergeCell ref="P29:R29"/>
    <mergeCell ref="AI29:AJ30"/>
    <mergeCell ref="AK29:AK30"/>
    <mergeCell ref="AL29:AO29"/>
    <mergeCell ref="A30:C30"/>
    <mergeCell ref="D30:F30"/>
    <mergeCell ref="G30:R30"/>
    <mergeCell ref="AL30:AO30"/>
    <mergeCell ref="AP29:AR29"/>
    <mergeCell ref="AS29:AU29"/>
    <mergeCell ref="A29:C29"/>
    <mergeCell ref="D29:F29"/>
    <mergeCell ref="G29:K29"/>
    <mergeCell ref="L29:O29"/>
    <mergeCell ref="AV31:AY32"/>
    <mergeCell ref="AZ31:BA32"/>
    <mergeCell ref="AP32:AR32"/>
    <mergeCell ref="AS32:AU32"/>
    <mergeCell ref="P31:R31"/>
    <mergeCell ref="AI31:AJ32"/>
    <mergeCell ref="AK31:AK32"/>
    <mergeCell ref="AL31:AO31"/>
    <mergeCell ref="A32:C32"/>
    <mergeCell ref="D32:F32"/>
    <mergeCell ref="G32:R32"/>
    <mergeCell ref="AL32:AO32"/>
    <mergeCell ref="AP31:AR31"/>
    <mergeCell ref="AS31:AU31"/>
    <mergeCell ref="A31:C31"/>
    <mergeCell ref="D31:F31"/>
    <mergeCell ref="G31:K31"/>
    <mergeCell ref="L31:O31"/>
    <mergeCell ref="AV33:AY34"/>
    <mergeCell ref="AZ33:BA34"/>
    <mergeCell ref="AP34:AR34"/>
    <mergeCell ref="AS34:AU34"/>
    <mergeCell ref="P33:R33"/>
    <mergeCell ref="AI33:AJ34"/>
    <mergeCell ref="AK33:AK34"/>
    <mergeCell ref="AL33:AO33"/>
    <mergeCell ref="A34:C34"/>
    <mergeCell ref="D34:F34"/>
    <mergeCell ref="G34:R34"/>
    <mergeCell ref="AL34:AO34"/>
    <mergeCell ref="AP33:AR33"/>
    <mergeCell ref="AS33:AU33"/>
    <mergeCell ref="A33:C33"/>
    <mergeCell ref="D33:F33"/>
    <mergeCell ref="G33:K33"/>
    <mergeCell ref="L33:O33"/>
    <mergeCell ref="AV35:AY36"/>
    <mergeCell ref="AZ35:BA36"/>
    <mergeCell ref="AP36:AR36"/>
    <mergeCell ref="AS36:AU36"/>
    <mergeCell ref="P35:R35"/>
    <mergeCell ref="AI35:AJ36"/>
    <mergeCell ref="AK35:AK36"/>
    <mergeCell ref="AL35:AO35"/>
    <mergeCell ref="A36:C36"/>
    <mergeCell ref="D36:F36"/>
    <mergeCell ref="G36:R36"/>
    <mergeCell ref="AL36:AO36"/>
    <mergeCell ref="AP35:AR35"/>
    <mergeCell ref="AS35:AU35"/>
    <mergeCell ref="A35:C35"/>
    <mergeCell ref="D35:F35"/>
    <mergeCell ref="G35:K35"/>
    <mergeCell ref="L35:O35"/>
    <mergeCell ref="AV37:AY38"/>
    <mergeCell ref="AZ37:BA38"/>
    <mergeCell ref="AP38:AR38"/>
    <mergeCell ref="AS38:AU38"/>
    <mergeCell ref="P37:R37"/>
    <mergeCell ref="AI37:AJ38"/>
    <mergeCell ref="AK37:AK38"/>
    <mergeCell ref="AL37:AO37"/>
    <mergeCell ref="A38:C38"/>
    <mergeCell ref="D38:F38"/>
    <mergeCell ref="G38:R38"/>
    <mergeCell ref="AL38:AO38"/>
    <mergeCell ref="AP37:AR37"/>
    <mergeCell ref="AS37:AU37"/>
    <mergeCell ref="A37:C37"/>
    <mergeCell ref="D37:F37"/>
    <mergeCell ref="G37:K37"/>
    <mergeCell ref="L37:O37"/>
    <mergeCell ref="AV39:AY40"/>
    <mergeCell ref="AZ39:BA40"/>
    <mergeCell ref="AP40:AR40"/>
    <mergeCell ref="AS40:AU40"/>
    <mergeCell ref="P39:R39"/>
    <mergeCell ref="AI39:AJ40"/>
    <mergeCell ref="AK39:AK40"/>
    <mergeCell ref="AL39:AO39"/>
    <mergeCell ref="A40:C40"/>
    <mergeCell ref="D40:F40"/>
    <mergeCell ref="G40:R40"/>
    <mergeCell ref="AL40:AO40"/>
    <mergeCell ref="AP39:AR39"/>
    <mergeCell ref="AS39:AU39"/>
    <mergeCell ref="A39:C39"/>
    <mergeCell ref="D39:F39"/>
    <mergeCell ref="G39:K39"/>
    <mergeCell ref="L39:O39"/>
    <mergeCell ref="AV41:AY42"/>
    <mergeCell ref="AZ41:BA42"/>
    <mergeCell ref="AP42:AR42"/>
    <mergeCell ref="AS42:AU42"/>
    <mergeCell ref="P41:R41"/>
    <mergeCell ref="AI41:AJ42"/>
    <mergeCell ref="AK41:AK42"/>
    <mergeCell ref="AL41:AO41"/>
    <mergeCell ref="A42:C42"/>
    <mergeCell ref="D42:F42"/>
    <mergeCell ref="G42:R42"/>
    <mergeCell ref="AL42:AO42"/>
    <mergeCell ref="AP41:AR41"/>
    <mergeCell ref="AS41:AU41"/>
    <mergeCell ref="A41:C41"/>
    <mergeCell ref="D41:F41"/>
    <mergeCell ref="G41:K41"/>
    <mergeCell ref="L41:O41"/>
    <mergeCell ref="AV43:AY44"/>
    <mergeCell ref="AZ43:BA44"/>
    <mergeCell ref="AP44:AR44"/>
    <mergeCell ref="AS44:AU44"/>
    <mergeCell ref="P43:R43"/>
    <mergeCell ref="AI43:AJ44"/>
    <mergeCell ref="AK43:AK44"/>
    <mergeCell ref="AL43:AO43"/>
    <mergeCell ref="A44:C44"/>
    <mergeCell ref="D44:F44"/>
    <mergeCell ref="G44:R44"/>
    <mergeCell ref="AL44:AO44"/>
    <mergeCell ref="AP43:AR43"/>
    <mergeCell ref="AS43:AU43"/>
    <mergeCell ref="A43:C43"/>
    <mergeCell ref="D43:F43"/>
    <mergeCell ref="G43:K43"/>
    <mergeCell ref="L43:O43"/>
    <mergeCell ref="AV45:AY46"/>
    <mergeCell ref="AZ45:BA46"/>
    <mergeCell ref="AP46:AR46"/>
    <mergeCell ref="AS46:AU46"/>
    <mergeCell ref="P45:R45"/>
    <mergeCell ref="AI45:AJ46"/>
    <mergeCell ref="AK45:AK46"/>
    <mergeCell ref="AL45:AO45"/>
    <mergeCell ref="A46:C46"/>
    <mergeCell ref="D46:F46"/>
    <mergeCell ref="G46:R46"/>
    <mergeCell ref="AL46:AO46"/>
    <mergeCell ref="AP45:AR45"/>
    <mergeCell ref="AS45:AU45"/>
    <mergeCell ref="A45:C45"/>
    <mergeCell ref="D45:F45"/>
    <mergeCell ref="G45:K45"/>
    <mergeCell ref="L45:O45"/>
    <mergeCell ref="AV47:AY48"/>
    <mergeCell ref="AZ47:BA48"/>
    <mergeCell ref="AP48:AR48"/>
    <mergeCell ref="AS48:AU48"/>
    <mergeCell ref="P47:R47"/>
    <mergeCell ref="AI47:AJ48"/>
    <mergeCell ref="AK47:AK48"/>
    <mergeCell ref="AL47:AO47"/>
    <mergeCell ref="A48:C48"/>
    <mergeCell ref="D48:F48"/>
    <mergeCell ref="G48:R48"/>
    <mergeCell ref="AL48:AO48"/>
    <mergeCell ref="AP47:AR47"/>
    <mergeCell ref="AS47:AU47"/>
    <mergeCell ref="A47:C47"/>
    <mergeCell ref="D47:F47"/>
    <mergeCell ref="G47:K47"/>
    <mergeCell ref="L47:O47"/>
    <mergeCell ref="AV49:AY50"/>
    <mergeCell ref="AZ49:BA50"/>
    <mergeCell ref="AP50:AR50"/>
    <mergeCell ref="AS50:AU50"/>
    <mergeCell ref="P49:R49"/>
    <mergeCell ref="AI49:AJ50"/>
    <mergeCell ref="AK49:AK50"/>
    <mergeCell ref="AL49:AO49"/>
    <mergeCell ref="A50:C50"/>
    <mergeCell ref="D50:F50"/>
    <mergeCell ref="G50:R50"/>
    <mergeCell ref="AL50:AO50"/>
    <mergeCell ref="AP49:AR49"/>
    <mergeCell ref="AS49:AU49"/>
    <mergeCell ref="A49:C49"/>
    <mergeCell ref="D49:F49"/>
    <mergeCell ref="G49:K49"/>
    <mergeCell ref="L49:O49"/>
    <mergeCell ref="AV51:AY52"/>
    <mergeCell ref="AZ51:BA52"/>
    <mergeCell ref="AP52:AR52"/>
    <mergeCell ref="AS52:AU52"/>
    <mergeCell ref="P51:R51"/>
    <mergeCell ref="AI51:AJ52"/>
    <mergeCell ref="AK51:AK52"/>
    <mergeCell ref="AL51:AO51"/>
    <mergeCell ref="A52:C52"/>
    <mergeCell ref="D52:F52"/>
    <mergeCell ref="G52:R52"/>
    <mergeCell ref="AL52:AO52"/>
    <mergeCell ref="AP51:AR51"/>
    <mergeCell ref="AS51:AU51"/>
    <mergeCell ref="A51:C51"/>
    <mergeCell ref="D51:F51"/>
    <mergeCell ref="G51:K51"/>
    <mergeCell ref="L51:O51"/>
    <mergeCell ref="AV53:AY54"/>
    <mergeCell ref="AZ53:BA54"/>
    <mergeCell ref="AP54:AR54"/>
    <mergeCell ref="AS54:AU54"/>
    <mergeCell ref="P53:R53"/>
    <mergeCell ref="AI53:AJ54"/>
    <mergeCell ref="AK53:AK54"/>
    <mergeCell ref="AL53:AO53"/>
    <mergeCell ref="A54:C54"/>
    <mergeCell ref="D54:F54"/>
    <mergeCell ref="G54:R54"/>
    <mergeCell ref="AL54:AO54"/>
    <mergeCell ref="AP53:AR53"/>
    <mergeCell ref="AS53:AU53"/>
    <mergeCell ref="A53:C53"/>
    <mergeCell ref="D53:F53"/>
    <mergeCell ref="G53:K53"/>
    <mergeCell ref="L53:O53"/>
    <mergeCell ref="AV55:AY56"/>
    <mergeCell ref="AZ55:BA56"/>
    <mergeCell ref="AP56:AR56"/>
    <mergeCell ref="AS56:AU56"/>
    <mergeCell ref="P55:R55"/>
    <mergeCell ref="AI55:AJ56"/>
    <mergeCell ref="AK55:AK56"/>
    <mergeCell ref="AL55:AO55"/>
    <mergeCell ref="A56:C56"/>
    <mergeCell ref="D56:F56"/>
    <mergeCell ref="G56:R56"/>
    <mergeCell ref="AL56:AO56"/>
    <mergeCell ref="AP55:AR55"/>
    <mergeCell ref="AS55:AU55"/>
    <mergeCell ref="A55:C55"/>
    <mergeCell ref="D55:F55"/>
    <mergeCell ref="G55:K55"/>
    <mergeCell ref="L55:O55"/>
    <mergeCell ref="AV57:AY58"/>
    <mergeCell ref="AZ57:BA58"/>
    <mergeCell ref="AP58:AR58"/>
    <mergeCell ref="AS58:AU58"/>
    <mergeCell ref="P57:R57"/>
    <mergeCell ref="AI57:AJ58"/>
    <mergeCell ref="AK57:AK58"/>
    <mergeCell ref="AL57:AO57"/>
    <mergeCell ref="A58:C58"/>
    <mergeCell ref="D58:F58"/>
    <mergeCell ref="G58:R58"/>
    <mergeCell ref="AL58:AO58"/>
    <mergeCell ref="AP57:AR57"/>
    <mergeCell ref="AS57:AU57"/>
    <mergeCell ref="A57:C57"/>
    <mergeCell ref="D57:F57"/>
    <mergeCell ref="G57:K57"/>
    <mergeCell ref="L57:O57"/>
    <mergeCell ref="AV59:AY60"/>
    <mergeCell ref="AZ59:BA60"/>
    <mergeCell ref="AP60:AR60"/>
    <mergeCell ref="AS60:AU60"/>
    <mergeCell ref="P59:R59"/>
    <mergeCell ref="AI59:AJ60"/>
    <mergeCell ref="AK59:AK60"/>
    <mergeCell ref="AL59:AO59"/>
    <mergeCell ref="A60:C60"/>
    <mergeCell ref="D60:F60"/>
    <mergeCell ref="G60:R60"/>
    <mergeCell ref="AL60:AO60"/>
    <mergeCell ref="AP59:AR59"/>
    <mergeCell ref="AS59:AU59"/>
    <mergeCell ref="A59:C59"/>
    <mergeCell ref="D59:F59"/>
    <mergeCell ref="G59:K59"/>
    <mergeCell ref="L59:O59"/>
    <mergeCell ref="AV61:AY62"/>
    <mergeCell ref="AZ61:BA62"/>
    <mergeCell ref="AP62:AR62"/>
    <mergeCell ref="AS62:AU62"/>
    <mergeCell ref="P61:R61"/>
    <mergeCell ref="AI61:AJ62"/>
    <mergeCell ref="AK61:AK62"/>
    <mergeCell ref="AL61:AO61"/>
    <mergeCell ref="A62:C62"/>
    <mergeCell ref="D62:F62"/>
    <mergeCell ref="G62:R62"/>
    <mergeCell ref="AL62:AO62"/>
    <mergeCell ref="AP61:AR61"/>
    <mergeCell ref="AS61:AU61"/>
    <mergeCell ref="A61:C61"/>
    <mergeCell ref="D61:F61"/>
    <mergeCell ref="G61:K61"/>
    <mergeCell ref="L61:O61"/>
    <mergeCell ref="AV63:AY64"/>
    <mergeCell ref="AZ63:BA64"/>
    <mergeCell ref="AP64:AR64"/>
    <mergeCell ref="AS64:AU64"/>
    <mergeCell ref="P63:R63"/>
    <mergeCell ref="AI63:AJ64"/>
    <mergeCell ref="AK63:AK64"/>
    <mergeCell ref="AL63:AO63"/>
    <mergeCell ref="A64:C64"/>
    <mergeCell ref="D64:F64"/>
    <mergeCell ref="G64:R64"/>
    <mergeCell ref="AL64:AO64"/>
    <mergeCell ref="AP63:AR63"/>
    <mergeCell ref="AS63:AU63"/>
    <mergeCell ref="A63:C63"/>
    <mergeCell ref="D63:F63"/>
    <mergeCell ref="G63:K63"/>
    <mergeCell ref="L63:O63"/>
    <mergeCell ref="AV65:AY66"/>
    <mergeCell ref="AZ65:BA66"/>
    <mergeCell ref="AP66:AR66"/>
    <mergeCell ref="AS66:AU66"/>
    <mergeCell ref="P65:R65"/>
    <mergeCell ref="AI65:AJ66"/>
    <mergeCell ref="AK65:AK66"/>
    <mergeCell ref="AL65:AO65"/>
    <mergeCell ref="A66:C66"/>
    <mergeCell ref="D66:F66"/>
    <mergeCell ref="G66:R66"/>
    <mergeCell ref="AL66:AO66"/>
    <mergeCell ref="AP65:AR65"/>
    <mergeCell ref="AS65:AU65"/>
    <mergeCell ref="A65:C65"/>
    <mergeCell ref="D65:F65"/>
    <mergeCell ref="G65:K65"/>
    <mergeCell ref="L65:O65"/>
    <mergeCell ref="AV67:AY68"/>
    <mergeCell ref="AZ67:BA68"/>
    <mergeCell ref="AP68:AR68"/>
    <mergeCell ref="AS68:AU68"/>
    <mergeCell ref="P67:R67"/>
    <mergeCell ref="AI67:AJ68"/>
    <mergeCell ref="AK67:AK68"/>
    <mergeCell ref="AL67:AO67"/>
    <mergeCell ref="A68:C68"/>
    <mergeCell ref="D68:F68"/>
    <mergeCell ref="G68:R68"/>
    <mergeCell ref="AL68:AO68"/>
    <mergeCell ref="AP67:AR67"/>
    <mergeCell ref="AS67:AU67"/>
    <mergeCell ref="A67:C67"/>
    <mergeCell ref="D67:F67"/>
    <mergeCell ref="G67:K67"/>
    <mergeCell ref="L67:O67"/>
    <mergeCell ref="AV69:AY70"/>
    <mergeCell ref="AZ69:BA70"/>
    <mergeCell ref="AP70:AR70"/>
    <mergeCell ref="AS70:AU70"/>
    <mergeCell ref="P69:R69"/>
    <mergeCell ref="AI69:AJ70"/>
    <mergeCell ref="AK69:AK70"/>
    <mergeCell ref="AL69:AO69"/>
    <mergeCell ref="A70:C70"/>
    <mergeCell ref="D70:F70"/>
    <mergeCell ref="G70:R70"/>
    <mergeCell ref="AL70:AO70"/>
    <mergeCell ref="AP69:AR69"/>
    <mergeCell ref="AS69:AU69"/>
    <mergeCell ref="A69:C69"/>
    <mergeCell ref="D69:F69"/>
    <mergeCell ref="G69:K69"/>
    <mergeCell ref="L69:O69"/>
    <mergeCell ref="AV71:AY72"/>
    <mergeCell ref="AZ71:BA72"/>
    <mergeCell ref="AP72:AR72"/>
    <mergeCell ref="AS72:AU72"/>
    <mergeCell ref="P71:R71"/>
    <mergeCell ref="AI71:AJ72"/>
    <mergeCell ref="AK71:AK72"/>
    <mergeCell ref="AL71:AO71"/>
    <mergeCell ref="A72:C72"/>
    <mergeCell ref="D72:F72"/>
    <mergeCell ref="G72:R72"/>
    <mergeCell ref="AL72:AO72"/>
    <mergeCell ref="AP71:AR71"/>
    <mergeCell ref="AS71:AU71"/>
    <mergeCell ref="A71:C71"/>
    <mergeCell ref="D71:F71"/>
    <mergeCell ref="G71:K71"/>
    <mergeCell ref="L71:O71"/>
    <mergeCell ref="AV73:AY74"/>
    <mergeCell ref="AZ73:BA74"/>
    <mergeCell ref="AP74:AR74"/>
    <mergeCell ref="AS74:AU74"/>
    <mergeCell ref="P73:R73"/>
    <mergeCell ref="AI73:AJ74"/>
    <mergeCell ref="AK73:AK74"/>
    <mergeCell ref="AL73:AO73"/>
    <mergeCell ref="A74:C74"/>
    <mergeCell ref="D74:F74"/>
    <mergeCell ref="G74:R74"/>
    <mergeCell ref="AL74:AO74"/>
    <mergeCell ref="AP73:AR73"/>
    <mergeCell ref="AS73:AU73"/>
    <mergeCell ref="A73:C73"/>
    <mergeCell ref="D73:F73"/>
    <mergeCell ref="G73:K73"/>
    <mergeCell ref="L73:O73"/>
    <mergeCell ref="AV75:AY76"/>
    <mergeCell ref="AZ75:BA76"/>
    <mergeCell ref="AP76:AR76"/>
    <mergeCell ref="AS76:AU76"/>
    <mergeCell ref="P75:R75"/>
    <mergeCell ref="AI75:AJ76"/>
    <mergeCell ref="AK75:AK76"/>
    <mergeCell ref="AL75:AO75"/>
    <mergeCell ref="A76:C76"/>
    <mergeCell ref="D76:F76"/>
    <mergeCell ref="G76:R76"/>
    <mergeCell ref="AL76:AO76"/>
    <mergeCell ref="AP75:AR75"/>
    <mergeCell ref="AS75:AU75"/>
    <mergeCell ref="A75:C75"/>
    <mergeCell ref="D75:F75"/>
    <mergeCell ref="G75:K75"/>
    <mergeCell ref="L75:O75"/>
    <mergeCell ref="AV77:AY78"/>
    <mergeCell ref="AZ77:BA78"/>
    <mergeCell ref="AP78:AR78"/>
    <mergeCell ref="AS78:AU78"/>
    <mergeCell ref="P77:R77"/>
    <mergeCell ref="AI77:AJ78"/>
    <mergeCell ref="AK77:AK78"/>
    <mergeCell ref="AL77:AO77"/>
    <mergeCell ref="A78:C78"/>
    <mergeCell ref="D78:F78"/>
    <mergeCell ref="G78:R78"/>
    <mergeCell ref="AL78:AO78"/>
    <mergeCell ref="AP77:AR77"/>
    <mergeCell ref="AS77:AU77"/>
    <mergeCell ref="A77:C77"/>
    <mergeCell ref="D77:F77"/>
    <mergeCell ref="G77:K77"/>
    <mergeCell ref="L77:O77"/>
    <mergeCell ref="AV79:AY80"/>
    <mergeCell ref="AZ79:BA80"/>
    <mergeCell ref="AP80:AR80"/>
    <mergeCell ref="AS80:AU80"/>
    <mergeCell ref="P79:R79"/>
    <mergeCell ref="AI79:AJ80"/>
    <mergeCell ref="AK79:AK80"/>
    <mergeCell ref="AL79:AO79"/>
    <mergeCell ref="A80:C80"/>
    <mergeCell ref="D80:F80"/>
    <mergeCell ref="G80:R80"/>
    <mergeCell ref="AL80:AO80"/>
    <mergeCell ref="AP79:AR79"/>
    <mergeCell ref="AS79:AU79"/>
    <mergeCell ref="A79:C79"/>
    <mergeCell ref="D79:F79"/>
    <mergeCell ref="G79:K79"/>
    <mergeCell ref="L79:O79"/>
    <mergeCell ref="AV81:AY82"/>
    <mergeCell ref="AZ81:BA82"/>
    <mergeCell ref="AP82:AR82"/>
    <mergeCell ref="AS82:AU82"/>
    <mergeCell ref="P81:R81"/>
    <mergeCell ref="AI81:AJ82"/>
    <mergeCell ref="AK81:AK82"/>
    <mergeCell ref="AL81:AO81"/>
    <mergeCell ref="A82:C82"/>
    <mergeCell ref="D82:F82"/>
    <mergeCell ref="G82:R82"/>
    <mergeCell ref="AL82:AO82"/>
    <mergeCell ref="AP81:AR81"/>
    <mergeCell ref="AS81:AU81"/>
    <mergeCell ref="A81:C81"/>
    <mergeCell ref="D81:F81"/>
    <mergeCell ref="G81:K81"/>
    <mergeCell ref="L81:O81"/>
    <mergeCell ref="AV83:AY84"/>
    <mergeCell ref="AZ83:BA84"/>
    <mergeCell ref="AP84:AR84"/>
    <mergeCell ref="AS84:AU84"/>
    <mergeCell ref="P83:R83"/>
    <mergeCell ref="AI83:AJ84"/>
    <mergeCell ref="AK83:AK84"/>
    <mergeCell ref="AL83:AO83"/>
    <mergeCell ref="A84:C84"/>
    <mergeCell ref="D84:F84"/>
    <mergeCell ref="G84:R84"/>
    <mergeCell ref="AL84:AO84"/>
    <mergeCell ref="AP83:AR83"/>
    <mergeCell ref="AS83:AU83"/>
    <mergeCell ref="A83:C83"/>
    <mergeCell ref="D83:F83"/>
    <mergeCell ref="G83:K83"/>
    <mergeCell ref="L83:O83"/>
    <mergeCell ref="AV85:AY86"/>
    <mergeCell ref="AZ85:BA86"/>
    <mergeCell ref="AP86:AR86"/>
    <mergeCell ref="AS86:AU86"/>
    <mergeCell ref="P85:R85"/>
    <mergeCell ref="AI85:AJ86"/>
    <mergeCell ref="AK85:AK86"/>
    <mergeCell ref="AL85:AO85"/>
    <mergeCell ref="A86:C86"/>
    <mergeCell ref="D86:F86"/>
    <mergeCell ref="G86:R86"/>
    <mergeCell ref="AL86:AO86"/>
    <mergeCell ref="AP85:AR85"/>
    <mergeCell ref="AS85:AU85"/>
    <mergeCell ref="A85:C85"/>
    <mergeCell ref="D85:F85"/>
    <mergeCell ref="G85:K85"/>
    <mergeCell ref="L85:O85"/>
    <mergeCell ref="AV87:AY88"/>
    <mergeCell ref="AZ87:BA88"/>
    <mergeCell ref="AP88:AR88"/>
    <mergeCell ref="AS88:AU88"/>
    <mergeCell ref="P87:R87"/>
    <mergeCell ref="AI87:AJ88"/>
    <mergeCell ref="AK87:AK88"/>
    <mergeCell ref="AL87:AO87"/>
    <mergeCell ref="A88:C88"/>
    <mergeCell ref="D88:F88"/>
    <mergeCell ref="G88:R88"/>
    <mergeCell ref="AL88:AO88"/>
    <mergeCell ref="AP87:AR87"/>
    <mergeCell ref="AS87:AU87"/>
    <mergeCell ref="A87:C87"/>
    <mergeCell ref="D87:F87"/>
    <mergeCell ref="G87:K87"/>
    <mergeCell ref="L87:O87"/>
    <mergeCell ref="AV89:AY90"/>
    <mergeCell ref="AZ89:BA90"/>
    <mergeCell ref="AP90:AR90"/>
    <mergeCell ref="AS90:AU90"/>
    <mergeCell ref="P89:R89"/>
    <mergeCell ref="AI89:AJ90"/>
    <mergeCell ref="AK89:AK90"/>
    <mergeCell ref="AL89:AO89"/>
    <mergeCell ref="A90:C90"/>
    <mergeCell ref="D90:F90"/>
    <mergeCell ref="G90:R90"/>
    <mergeCell ref="AL90:AO90"/>
    <mergeCell ref="AP89:AR89"/>
    <mergeCell ref="AS89:AU89"/>
    <mergeCell ref="A89:C89"/>
    <mergeCell ref="D89:F89"/>
    <mergeCell ref="G89:K89"/>
    <mergeCell ref="L89:O89"/>
    <mergeCell ref="AV91:AY92"/>
    <mergeCell ref="AZ91:BA92"/>
    <mergeCell ref="AP92:AR92"/>
    <mergeCell ref="AS92:AU92"/>
    <mergeCell ref="P91:R91"/>
    <mergeCell ref="AI91:AJ92"/>
    <mergeCell ref="AK91:AK92"/>
    <mergeCell ref="AL91:AO91"/>
    <mergeCell ref="A92:C92"/>
    <mergeCell ref="D92:F92"/>
    <mergeCell ref="G92:R92"/>
    <mergeCell ref="AL92:AO92"/>
    <mergeCell ref="AP91:AR91"/>
    <mergeCell ref="AS91:AU91"/>
    <mergeCell ref="A91:C91"/>
    <mergeCell ref="D91:F91"/>
    <mergeCell ref="G91:K91"/>
    <mergeCell ref="L91:O91"/>
    <mergeCell ref="AV93:AY94"/>
    <mergeCell ref="AZ93:BA94"/>
    <mergeCell ref="AP94:AR94"/>
    <mergeCell ref="AS94:AU94"/>
    <mergeCell ref="P93:R93"/>
    <mergeCell ref="AI93:AJ94"/>
    <mergeCell ref="AK93:AK94"/>
    <mergeCell ref="AL93:AO93"/>
    <mergeCell ref="A94:C94"/>
    <mergeCell ref="D94:F94"/>
    <mergeCell ref="G94:R94"/>
    <mergeCell ref="AL94:AO94"/>
    <mergeCell ref="AP93:AR93"/>
    <mergeCell ref="AS93:AU93"/>
    <mergeCell ref="A93:C93"/>
    <mergeCell ref="D93:F93"/>
    <mergeCell ref="G93:K93"/>
    <mergeCell ref="L93:O93"/>
    <mergeCell ref="AV95:AY96"/>
    <mergeCell ref="AZ95:BA96"/>
    <mergeCell ref="AP96:AR96"/>
    <mergeCell ref="AS96:AU96"/>
    <mergeCell ref="P95:R95"/>
    <mergeCell ref="AI95:AJ96"/>
    <mergeCell ref="AK95:AK96"/>
    <mergeCell ref="AL95:AO95"/>
    <mergeCell ref="A96:C96"/>
    <mergeCell ref="D96:F96"/>
    <mergeCell ref="G96:R96"/>
    <mergeCell ref="AL96:AO96"/>
    <mergeCell ref="AP95:AR95"/>
    <mergeCell ref="AS95:AU95"/>
    <mergeCell ref="A95:C95"/>
    <mergeCell ref="D95:F95"/>
    <mergeCell ref="G95:K95"/>
    <mergeCell ref="L95:O95"/>
    <mergeCell ref="AV97:AY98"/>
    <mergeCell ref="AZ97:BA98"/>
    <mergeCell ref="AP98:AR98"/>
    <mergeCell ref="AS98:AU98"/>
    <mergeCell ref="P97:R97"/>
    <mergeCell ref="AI97:AJ98"/>
    <mergeCell ref="AK97:AK98"/>
    <mergeCell ref="AL97:AO97"/>
    <mergeCell ref="A98:C98"/>
    <mergeCell ref="D98:F98"/>
    <mergeCell ref="G98:R98"/>
    <mergeCell ref="AL98:AO98"/>
    <mergeCell ref="AP97:AR97"/>
    <mergeCell ref="AS97:AU97"/>
    <mergeCell ref="A97:C97"/>
    <mergeCell ref="D97:F97"/>
    <mergeCell ref="G97:K97"/>
    <mergeCell ref="L97:O97"/>
    <mergeCell ref="AV99:AY100"/>
    <mergeCell ref="AZ99:BA100"/>
    <mergeCell ref="AP100:AR100"/>
    <mergeCell ref="AS100:AU100"/>
    <mergeCell ref="P99:R99"/>
    <mergeCell ref="AI99:AJ100"/>
    <mergeCell ref="AK99:AK100"/>
    <mergeCell ref="AL99:AO99"/>
    <mergeCell ref="A100:C100"/>
    <mergeCell ref="D100:F100"/>
    <mergeCell ref="G100:R100"/>
    <mergeCell ref="AL100:AO100"/>
    <mergeCell ref="AP99:AR99"/>
    <mergeCell ref="AS99:AU99"/>
    <mergeCell ref="A99:C99"/>
    <mergeCell ref="D99:F99"/>
    <mergeCell ref="G99:K99"/>
    <mergeCell ref="L99:O99"/>
    <mergeCell ref="AV101:AY102"/>
    <mergeCell ref="AZ101:BA102"/>
    <mergeCell ref="AP102:AR102"/>
    <mergeCell ref="AS102:AU102"/>
    <mergeCell ref="P101:R101"/>
    <mergeCell ref="AI101:AJ102"/>
    <mergeCell ref="AK101:AK102"/>
    <mergeCell ref="AL101:AO101"/>
    <mergeCell ref="A102:C102"/>
    <mergeCell ref="D102:F102"/>
    <mergeCell ref="G102:R102"/>
    <mergeCell ref="AL102:AO102"/>
    <mergeCell ref="AP101:AR101"/>
    <mergeCell ref="AS101:AU101"/>
    <mergeCell ref="A101:C101"/>
    <mergeCell ref="D101:F101"/>
    <mergeCell ref="G101:K101"/>
    <mergeCell ref="L101:O101"/>
    <mergeCell ref="AV103:AY104"/>
    <mergeCell ref="AZ103:BA104"/>
    <mergeCell ref="AP104:AR104"/>
    <mergeCell ref="AS104:AU104"/>
    <mergeCell ref="P103:R103"/>
    <mergeCell ref="AI103:AJ104"/>
    <mergeCell ref="AK103:AK104"/>
    <mergeCell ref="AL103:AO103"/>
    <mergeCell ref="A104:C104"/>
    <mergeCell ref="D104:F104"/>
    <mergeCell ref="G104:R104"/>
    <mergeCell ref="AL104:AO104"/>
    <mergeCell ref="AP103:AR103"/>
    <mergeCell ref="AS103:AU103"/>
    <mergeCell ref="A103:C103"/>
    <mergeCell ref="D103:F103"/>
    <mergeCell ref="G103:K103"/>
    <mergeCell ref="L103:O103"/>
    <mergeCell ref="AV105:AY106"/>
    <mergeCell ref="AZ105:BA106"/>
    <mergeCell ref="AP106:AR106"/>
    <mergeCell ref="AS106:AU106"/>
    <mergeCell ref="P105:R105"/>
    <mergeCell ref="AI105:AJ106"/>
    <mergeCell ref="AK105:AK106"/>
    <mergeCell ref="AL105:AO105"/>
    <mergeCell ref="A106:C106"/>
    <mergeCell ref="D106:F106"/>
    <mergeCell ref="G106:R106"/>
    <mergeCell ref="AL106:AO106"/>
    <mergeCell ref="AP105:AR105"/>
    <mergeCell ref="AS105:AU105"/>
    <mergeCell ref="A105:C105"/>
    <mergeCell ref="D105:F105"/>
    <mergeCell ref="G105:K105"/>
    <mergeCell ref="L105:O105"/>
    <mergeCell ref="AV107:AY108"/>
    <mergeCell ref="AZ107:BA108"/>
    <mergeCell ref="AP108:AR108"/>
    <mergeCell ref="AS108:AU108"/>
    <mergeCell ref="P107:R107"/>
    <mergeCell ref="AI107:AJ108"/>
    <mergeCell ref="AK107:AK108"/>
    <mergeCell ref="AL107:AO107"/>
    <mergeCell ref="A108:C108"/>
    <mergeCell ref="D108:F108"/>
    <mergeCell ref="G108:R108"/>
    <mergeCell ref="AL108:AO108"/>
    <mergeCell ref="AP107:AR107"/>
    <mergeCell ref="AS107:AU107"/>
    <mergeCell ref="A107:C107"/>
    <mergeCell ref="D107:F107"/>
    <mergeCell ref="G107:K107"/>
    <mergeCell ref="L107:O107"/>
    <mergeCell ref="AV109:AY110"/>
    <mergeCell ref="AZ109:BA110"/>
    <mergeCell ref="AP110:AR110"/>
    <mergeCell ref="AS110:AU110"/>
    <mergeCell ref="P109:R109"/>
    <mergeCell ref="AI109:AJ110"/>
    <mergeCell ref="AK109:AK110"/>
    <mergeCell ref="AL109:AO109"/>
    <mergeCell ref="AP109:AR109"/>
    <mergeCell ref="AS109:AU109"/>
    <mergeCell ref="A109:C109"/>
    <mergeCell ref="D109:F109"/>
    <mergeCell ref="G109:K109"/>
    <mergeCell ref="L109:O109"/>
    <mergeCell ref="AL111:AO111"/>
    <mergeCell ref="AP111:AR111"/>
    <mergeCell ref="A110:C110"/>
    <mergeCell ref="D110:F110"/>
    <mergeCell ref="G110:R110"/>
    <mergeCell ref="AL110:AO110"/>
    <mergeCell ref="A111:C111"/>
    <mergeCell ref="D111:F111"/>
    <mergeCell ref="G111:K111"/>
    <mergeCell ref="L111:O111"/>
    <mergeCell ref="AV111:AY112"/>
    <mergeCell ref="P113:R113"/>
    <mergeCell ref="D113:F113"/>
    <mergeCell ref="A112:C112"/>
    <mergeCell ref="D112:F112"/>
    <mergeCell ref="G113:K113"/>
    <mergeCell ref="AZ111:BA112"/>
    <mergeCell ref="AP112:AR112"/>
    <mergeCell ref="AS112:AU112"/>
    <mergeCell ref="P111:R111"/>
    <mergeCell ref="AI111:AJ112"/>
    <mergeCell ref="AS111:AU111"/>
    <mergeCell ref="AK111:AK112"/>
    <mergeCell ref="G112:R112"/>
    <mergeCell ref="AL112:AO112"/>
    <mergeCell ref="AZ113:BA114"/>
    <mergeCell ref="AP114:AR114"/>
    <mergeCell ref="AS114:AU114"/>
    <mergeCell ref="AL114:AO114"/>
    <mergeCell ref="AV115:AY116"/>
    <mergeCell ref="AZ115:BA116"/>
    <mergeCell ref="AL115:AO115"/>
    <mergeCell ref="AP115:AR115"/>
    <mergeCell ref="AL113:AO113"/>
    <mergeCell ref="AP116:AR116"/>
    <mergeCell ref="AS116:AU116"/>
    <mergeCell ref="A115:AK116"/>
    <mergeCell ref="AS115:AU115"/>
    <mergeCell ref="AL116:AO116"/>
    <mergeCell ref="AP113:AR113"/>
    <mergeCell ref="A114:C114"/>
    <mergeCell ref="L113:O113"/>
    <mergeCell ref="AK113:AK114"/>
    <mergeCell ref="D114:F114"/>
    <mergeCell ref="A1:G2"/>
    <mergeCell ref="H1:I2"/>
    <mergeCell ref="J1:M2"/>
    <mergeCell ref="N1:O2"/>
    <mergeCell ref="A113:C113"/>
    <mergeCell ref="AV113:AY114"/>
    <mergeCell ref="AS113:AU113"/>
    <mergeCell ref="A3:R3"/>
    <mergeCell ref="G114:R114"/>
    <mergeCell ref="AI113:AJ114"/>
  </mergeCells>
  <printOptions/>
  <pageMargins left="0.75" right="0.75" top="1" bottom="1" header="0.5" footer="0.5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F35"/>
  <sheetViews>
    <sheetView showGridLines="0" tabSelected="1" zoomScalePageLayoutView="0" workbookViewId="0" topLeftCell="A1">
      <selection activeCell="AB17" sqref="AB17"/>
    </sheetView>
  </sheetViews>
  <sheetFormatPr defaultColWidth="8.88671875" defaultRowHeight="13.5"/>
  <cols>
    <col min="1" max="2" width="2.4453125" style="57" customWidth="1"/>
    <col min="3" max="3" width="2.4453125" style="58" customWidth="1"/>
    <col min="4" max="18" width="2.4453125" style="57" customWidth="1"/>
    <col min="19" max="19" width="7.21484375" style="57" bestFit="1" customWidth="1"/>
    <col min="20" max="26" width="2.4453125" style="57" customWidth="1"/>
    <col min="27" max="16384" width="8.88671875" style="57" customWidth="1"/>
  </cols>
  <sheetData>
    <row r="2" spans="2:26" ht="13.5">
      <c r="B2" s="58"/>
      <c r="C2" s="340" t="s">
        <v>291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72">
        <f>IF(OR(AR3="",AT3=""),"",AR3)</f>
      </c>
      <c r="S2" s="59"/>
      <c r="T2" s="59"/>
      <c r="U2" s="59"/>
      <c r="V2" s="59"/>
      <c r="W2" s="59"/>
      <c r="X2" s="59"/>
      <c r="Y2" s="59"/>
      <c r="Z2" s="59"/>
    </row>
    <row r="3" ht="14.25" thickBot="1">
      <c r="C3" s="58">
        <f>IF(OR(AC4="",AE4=""),"",AC4)</f>
      </c>
    </row>
    <row r="4" spans="1:32" ht="39.75" customHeight="1" thickBot="1">
      <c r="A4" s="286" t="str">
        <f>'일용직 급여 지급 명세서'!A1</f>
        <v>2021</v>
      </c>
      <c r="B4" s="287"/>
      <c r="C4" s="287"/>
      <c r="D4" s="287"/>
      <c r="E4" s="287"/>
      <c r="F4" s="287"/>
      <c r="G4" s="287"/>
      <c r="H4" s="70"/>
      <c r="I4" s="70" t="s">
        <v>247</v>
      </c>
      <c r="J4" s="70"/>
      <c r="K4" s="284" t="str">
        <f>'일용직 급여 지급 명세서'!J1</f>
        <v>1</v>
      </c>
      <c r="L4" s="285"/>
      <c r="M4" s="285"/>
      <c r="N4" s="277" t="s">
        <v>266</v>
      </c>
      <c r="O4" s="277"/>
      <c r="P4" s="277"/>
      <c r="Q4" s="60" t="s">
        <v>267</v>
      </c>
      <c r="R4" s="60"/>
      <c r="S4" s="60"/>
      <c r="T4" s="60"/>
      <c r="U4" s="60"/>
      <c r="V4" s="60"/>
      <c r="W4" s="60"/>
      <c r="X4" s="60"/>
      <c r="Y4" s="60"/>
      <c r="Z4" s="61"/>
      <c r="AB4" s="62"/>
      <c r="AC4" s="62"/>
      <c r="AD4" s="278" t="s">
        <v>268</v>
      </c>
      <c r="AE4" s="278"/>
      <c r="AF4" s="278"/>
    </row>
    <row r="5" spans="28:32" ht="6" customHeight="1">
      <c r="AB5" s="62"/>
      <c r="AC5" s="62"/>
      <c r="AD5" s="62"/>
      <c r="AE5" s="62"/>
      <c r="AF5" s="62"/>
    </row>
    <row r="6" spans="28:32" ht="6" customHeight="1">
      <c r="AB6" s="62"/>
      <c r="AC6" s="62"/>
      <c r="AD6" s="62"/>
      <c r="AE6" s="62"/>
      <c r="AF6" s="63"/>
    </row>
    <row r="7" spans="1:32" ht="13.5">
      <c r="A7" s="279" t="s">
        <v>269</v>
      </c>
      <c r="B7" s="279"/>
      <c r="C7" s="279"/>
      <c r="D7" s="279" t="str">
        <f>'일용직 급여 지급 명세서'!F4</f>
        <v>퍼스트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AB7" s="62"/>
      <c r="AC7" s="62"/>
      <c r="AD7" s="62"/>
      <c r="AE7" s="62"/>
      <c r="AF7" s="63"/>
    </row>
    <row r="8" spans="1:32" ht="14.25" thickBo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AB8" s="280" t="s">
        <v>270</v>
      </c>
      <c r="AC8" s="281"/>
      <c r="AD8" s="282">
        <f>COUNT(직원명부!A1:A107)</f>
        <v>55</v>
      </c>
      <c r="AE8" s="283"/>
      <c r="AF8" s="62"/>
    </row>
    <row r="9" spans="1:32" ht="16.5" customHeight="1" thickBo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AB9" s="65"/>
      <c r="AC9" s="66" t="s">
        <v>271</v>
      </c>
      <c r="AD9" s="65"/>
      <c r="AE9" s="67" t="s">
        <v>272</v>
      </c>
      <c r="AF9" s="62"/>
    </row>
    <row r="10" spans="1:32" ht="13.5">
      <c r="A10" s="279" t="s">
        <v>273</v>
      </c>
      <c r="B10" s="279"/>
      <c r="C10" s="279"/>
      <c r="D10" s="279">
        <f>IF(R2="","",VLOOKUP(R2,직원명부!A1:AM410,2,FALSE))</f>
      </c>
      <c r="E10" s="279"/>
      <c r="F10" s="279"/>
      <c r="G10" s="279"/>
      <c r="H10" s="279"/>
      <c r="I10" s="279"/>
      <c r="J10" s="279" t="s">
        <v>274</v>
      </c>
      <c r="K10" s="279"/>
      <c r="L10" s="279"/>
      <c r="M10" s="279">
        <f>IF(R2="","",VLOOKUP(R2,직원명부!A1:AH401,4,FALSE))</f>
      </c>
      <c r="N10" s="279"/>
      <c r="O10" s="279"/>
      <c r="P10" s="279"/>
      <c r="Q10" s="279"/>
      <c r="R10" s="64"/>
      <c r="S10" s="64"/>
      <c r="T10" s="64"/>
      <c r="U10" s="288"/>
      <c r="V10" s="288"/>
      <c r="W10" s="288"/>
      <c r="X10" s="288"/>
      <c r="Y10" s="288"/>
      <c r="Z10" s="288"/>
      <c r="AB10" s="62"/>
      <c r="AC10" s="62"/>
      <c r="AD10" s="62"/>
      <c r="AE10" s="62"/>
      <c r="AF10" s="62"/>
    </row>
    <row r="11" spans="1:32" ht="17.2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8"/>
      <c r="V11" s="68"/>
      <c r="W11" s="68"/>
      <c r="X11" s="68"/>
      <c r="Y11" s="68"/>
      <c r="Z11" s="68"/>
      <c r="AB11" s="289" t="str">
        <f>IF(OR(AB9="",AD9=""),"인쇄범위를 입력하세요",IF(OR(AD9&gt;AD8,AD9&lt;AB9),"인쇄범위가 잘못 되었습니다","인쇄범위가 맞으면
아래 Print 클릭"))</f>
        <v>인쇄범위를 입력하세요</v>
      </c>
      <c r="AC11" s="289"/>
      <c r="AD11" s="289"/>
      <c r="AE11" s="289"/>
      <c r="AF11" s="69"/>
    </row>
    <row r="12" spans="1:32" ht="39.75" customHeight="1" thickBot="1">
      <c r="A12" s="290" t="s">
        <v>275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2">
        <f>IF(위치="","",G15-T15)</f>
      </c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  <c r="AB12" s="289"/>
      <c r="AC12" s="289"/>
      <c r="AD12" s="289"/>
      <c r="AE12" s="289"/>
      <c r="AF12" s="62"/>
    </row>
    <row r="13" spans="28:31" ht="4.5" customHeight="1" thickBot="1">
      <c r="AB13" s="62"/>
      <c r="AC13" s="62"/>
      <c r="AD13" s="62"/>
      <c r="AE13" s="62"/>
    </row>
    <row r="14" spans="1:31" ht="30" customHeight="1" thickBot="1" thickTop="1">
      <c r="A14" s="294" t="s">
        <v>276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6"/>
      <c r="N14" s="294" t="s">
        <v>277</v>
      </c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6"/>
      <c r="AB14" s="69"/>
      <c r="AC14" s="69"/>
      <c r="AD14" s="69"/>
      <c r="AE14" s="69"/>
    </row>
    <row r="15" spans="1:31" ht="22.5" customHeight="1" thickTop="1">
      <c r="A15" s="297" t="s">
        <v>278</v>
      </c>
      <c r="B15" s="298"/>
      <c r="C15" s="298"/>
      <c r="D15" s="298"/>
      <c r="E15" s="298"/>
      <c r="F15" s="299"/>
      <c r="G15" s="300">
        <f>IF(위치="","",G16*T25)</f>
      </c>
      <c r="H15" s="301"/>
      <c r="I15" s="301"/>
      <c r="J15" s="301"/>
      <c r="K15" s="301"/>
      <c r="L15" s="301"/>
      <c r="M15" s="301"/>
      <c r="N15" s="302" t="s">
        <v>279</v>
      </c>
      <c r="O15" s="303"/>
      <c r="P15" s="303"/>
      <c r="Q15" s="303"/>
      <c r="R15" s="303"/>
      <c r="S15" s="304"/>
      <c r="T15" s="305">
        <f>IF(위치="","",SUM(T16:Z24))</f>
      </c>
      <c r="U15" s="305"/>
      <c r="V15" s="305"/>
      <c r="W15" s="305"/>
      <c r="X15" s="305"/>
      <c r="Y15" s="305"/>
      <c r="Z15" s="306"/>
      <c r="AB15" s="62"/>
      <c r="AC15" s="62"/>
      <c r="AD15" s="62"/>
      <c r="AE15" s="62"/>
    </row>
    <row r="16" spans="1:26" ht="22.5" customHeight="1">
      <c r="A16" s="307" t="str">
        <f>IF(G16=0,"",직원명부!P56)</f>
        <v>책정액</v>
      </c>
      <c r="B16" s="308"/>
      <c r="C16" s="308"/>
      <c r="D16" s="308"/>
      <c r="E16" s="308"/>
      <c r="F16" s="308"/>
      <c r="G16" s="309">
        <f>IF(R2="","",VLOOKUP(R2,직원명부!A1:AM410,16,0))</f>
      </c>
      <c r="H16" s="310"/>
      <c r="I16" s="310"/>
      <c r="J16" s="310"/>
      <c r="K16" s="310"/>
      <c r="L16" s="310"/>
      <c r="M16" s="310"/>
      <c r="N16" s="311" t="str">
        <f>IF(T16=0,"",직원명부!AM56)</f>
        <v>고용보험료</v>
      </c>
      <c r="O16" s="311"/>
      <c r="P16" s="311"/>
      <c r="Q16" s="311"/>
      <c r="R16" s="311"/>
      <c r="S16" s="307"/>
      <c r="T16" s="312">
        <f>IF(R2="","",VLOOKUP(R2,직원명부!A1:AM410,39,0))</f>
      </c>
      <c r="U16" s="312"/>
      <c r="V16" s="312"/>
      <c r="W16" s="312"/>
      <c r="X16" s="312"/>
      <c r="Y16" s="312"/>
      <c r="Z16" s="309"/>
    </row>
    <row r="17" spans="1:26" ht="22.5" customHeight="1">
      <c r="A17" s="313"/>
      <c r="B17" s="314"/>
      <c r="C17" s="314"/>
      <c r="D17" s="314"/>
      <c r="E17" s="314"/>
      <c r="F17" s="314"/>
      <c r="G17" s="315"/>
      <c r="H17" s="316"/>
      <c r="I17" s="316"/>
      <c r="J17" s="316"/>
      <c r="K17" s="316"/>
      <c r="L17" s="316"/>
      <c r="M17" s="316"/>
      <c r="N17" s="317"/>
      <c r="O17" s="317"/>
      <c r="P17" s="317"/>
      <c r="Q17" s="317"/>
      <c r="R17" s="317"/>
      <c r="S17" s="313"/>
      <c r="T17" s="318"/>
      <c r="U17" s="318"/>
      <c r="V17" s="318"/>
      <c r="W17" s="318"/>
      <c r="X17" s="318"/>
      <c r="Y17" s="318"/>
      <c r="Z17" s="315"/>
    </row>
    <row r="18" spans="1:26" ht="22.5" customHeight="1">
      <c r="A18" s="313"/>
      <c r="B18" s="314"/>
      <c r="C18" s="314"/>
      <c r="D18" s="314"/>
      <c r="E18" s="314"/>
      <c r="F18" s="314"/>
      <c r="G18" s="315"/>
      <c r="H18" s="316"/>
      <c r="I18" s="316"/>
      <c r="J18" s="316"/>
      <c r="K18" s="316"/>
      <c r="L18" s="316"/>
      <c r="M18" s="316"/>
      <c r="N18" s="317"/>
      <c r="O18" s="317"/>
      <c r="P18" s="317"/>
      <c r="Q18" s="317"/>
      <c r="R18" s="317"/>
      <c r="S18" s="313"/>
      <c r="T18" s="318"/>
      <c r="U18" s="318"/>
      <c r="V18" s="318"/>
      <c r="W18" s="318"/>
      <c r="X18" s="318"/>
      <c r="Y18" s="318"/>
      <c r="Z18" s="315"/>
    </row>
    <row r="19" spans="1:26" ht="22.5" customHeight="1">
      <c r="A19" s="313"/>
      <c r="B19" s="314"/>
      <c r="C19" s="314"/>
      <c r="D19" s="314"/>
      <c r="E19" s="314"/>
      <c r="F19" s="314"/>
      <c r="G19" s="315"/>
      <c r="H19" s="316"/>
      <c r="I19" s="316"/>
      <c r="J19" s="316"/>
      <c r="K19" s="316"/>
      <c r="L19" s="316"/>
      <c r="M19" s="316"/>
      <c r="N19" s="317"/>
      <c r="O19" s="317"/>
      <c r="P19" s="317"/>
      <c r="Q19" s="317"/>
      <c r="R19" s="317"/>
      <c r="S19" s="313"/>
      <c r="T19" s="318"/>
      <c r="U19" s="318"/>
      <c r="V19" s="318"/>
      <c r="W19" s="318"/>
      <c r="X19" s="318"/>
      <c r="Y19" s="318"/>
      <c r="Z19" s="315"/>
    </row>
    <row r="20" spans="1:26" ht="22.5" customHeight="1">
      <c r="A20" s="313"/>
      <c r="B20" s="314"/>
      <c r="C20" s="314"/>
      <c r="D20" s="314"/>
      <c r="E20" s="314"/>
      <c r="F20" s="314"/>
      <c r="G20" s="315"/>
      <c r="H20" s="316"/>
      <c r="I20" s="316"/>
      <c r="J20" s="316"/>
      <c r="K20" s="316"/>
      <c r="L20" s="316"/>
      <c r="M20" s="316"/>
      <c r="N20" s="317"/>
      <c r="O20" s="317"/>
      <c r="P20" s="317"/>
      <c r="Q20" s="317"/>
      <c r="R20" s="317"/>
      <c r="S20" s="313"/>
      <c r="T20" s="318"/>
      <c r="U20" s="318"/>
      <c r="V20" s="318"/>
      <c r="W20" s="318"/>
      <c r="X20" s="318"/>
      <c r="Y20" s="318"/>
      <c r="Z20" s="315"/>
    </row>
    <row r="21" spans="1:26" ht="22.5" customHeight="1">
      <c r="A21" s="313"/>
      <c r="B21" s="314"/>
      <c r="C21" s="314"/>
      <c r="D21" s="314"/>
      <c r="E21" s="314"/>
      <c r="F21" s="314"/>
      <c r="G21" s="315"/>
      <c r="H21" s="316"/>
      <c r="I21" s="316"/>
      <c r="J21" s="316"/>
      <c r="K21" s="316"/>
      <c r="L21" s="316"/>
      <c r="M21" s="316"/>
      <c r="N21" s="317"/>
      <c r="O21" s="317"/>
      <c r="P21" s="317"/>
      <c r="Q21" s="317"/>
      <c r="R21" s="317"/>
      <c r="S21" s="313"/>
      <c r="T21" s="318"/>
      <c r="U21" s="318"/>
      <c r="V21" s="318"/>
      <c r="W21" s="318"/>
      <c r="X21" s="318"/>
      <c r="Y21" s="318"/>
      <c r="Z21" s="315"/>
    </row>
    <row r="22" spans="1:26" ht="22.5" customHeight="1">
      <c r="A22" s="313"/>
      <c r="B22" s="314"/>
      <c r="C22" s="314"/>
      <c r="D22" s="314"/>
      <c r="E22" s="314"/>
      <c r="F22" s="314"/>
      <c r="G22" s="315"/>
      <c r="H22" s="316"/>
      <c r="I22" s="316"/>
      <c r="J22" s="316"/>
      <c r="K22" s="316"/>
      <c r="L22" s="316"/>
      <c r="M22" s="316"/>
      <c r="N22" s="319"/>
      <c r="O22" s="320"/>
      <c r="P22" s="320"/>
      <c r="Q22" s="320"/>
      <c r="R22" s="320"/>
      <c r="S22" s="321"/>
      <c r="T22" s="322"/>
      <c r="U22" s="323"/>
      <c r="V22" s="323"/>
      <c r="W22" s="323"/>
      <c r="X22" s="323"/>
      <c r="Y22" s="323"/>
      <c r="Z22" s="324"/>
    </row>
    <row r="23" spans="1:26" ht="22.5" customHeight="1">
      <c r="A23" s="313"/>
      <c r="B23" s="314"/>
      <c r="C23" s="314"/>
      <c r="D23" s="314"/>
      <c r="E23" s="314"/>
      <c r="F23" s="314"/>
      <c r="G23" s="315"/>
      <c r="H23" s="316"/>
      <c r="I23" s="316"/>
      <c r="J23" s="316"/>
      <c r="K23" s="316"/>
      <c r="L23" s="316"/>
      <c r="M23" s="316"/>
      <c r="N23" s="319"/>
      <c r="O23" s="320"/>
      <c r="P23" s="320"/>
      <c r="Q23" s="320"/>
      <c r="R23" s="320"/>
      <c r="S23" s="321"/>
      <c r="T23" s="322"/>
      <c r="U23" s="323"/>
      <c r="V23" s="323"/>
      <c r="W23" s="323"/>
      <c r="X23" s="323"/>
      <c r="Y23" s="323"/>
      <c r="Z23" s="324"/>
    </row>
    <row r="24" spans="1:26" ht="22.5" customHeight="1">
      <c r="A24" s="313"/>
      <c r="B24" s="314"/>
      <c r="C24" s="314"/>
      <c r="D24" s="314"/>
      <c r="E24" s="314"/>
      <c r="F24" s="314"/>
      <c r="G24" s="315"/>
      <c r="H24" s="316"/>
      <c r="I24" s="316"/>
      <c r="J24" s="316"/>
      <c r="K24" s="316"/>
      <c r="L24" s="316"/>
      <c r="M24" s="316"/>
      <c r="N24" s="317"/>
      <c r="O24" s="317"/>
      <c r="P24" s="317"/>
      <c r="Q24" s="317"/>
      <c r="R24" s="317"/>
      <c r="S24" s="313"/>
      <c r="T24" s="318"/>
      <c r="U24" s="318"/>
      <c r="V24" s="318"/>
      <c r="W24" s="318"/>
      <c r="X24" s="318"/>
      <c r="Y24" s="318"/>
      <c r="Z24" s="315"/>
    </row>
    <row r="25" spans="1:26" ht="22.5" customHeight="1">
      <c r="A25" s="313"/>
      <c r="B25" s="314"/>
      <c r="C25" s="314"/>
      <c r="D25" s="314"/>
      <c r="E25" s="314"/>
      <c r="F25" s="314"/>
      <c r="G25" s="315"/>
      <c r="H25" s="316"/>
      <c r="I25" s="316"/>
      <c r="J25" s="316"/>
      <c r="K25" s="316"/>
      <c r="L25" s="316"/>
      <c r="M25" s="316"/>
      <c r="N25" s="317" t="s">
        <v>280</v>
      </c>
      <c r="O25" s="317"/>
      <c r="P25" s="317"/>
      <c r="Q25" s="317"/>
      <c r="R25" s="317"/>
      <c r="S25" s="313"/>
      <c r="T25" s="325">
        <f>IF(R2="","",VLOOKUP(R2,직원명부!A1:AM410,37,0))</f>
      </c>
      <c r="U25" s="326"/>
      <c r="V25" s="326"/>
      <c r="W25" s="326"/>
      <c r="X25" s="326"/>
      <c r="Y25" s="326"/>
      <c r="Z25" s="327"/>
    </row>
    <row r="26" spans="1:26" ht="22.5" customHeight="1">
      <c r="A26" s="313"/>
      <c r="B26" s="314"/>
      <c r="C26" s="314"/>
      <c r="D26" s="314"/>
      <c r="E26" s="314"/>
      <c r="F26" s="314"/>
      <c r="G26" s="315"/>
      <c r="H26" s="316"/>
      <c r="I26" s="316"/>
      <c r="J26" s="316"/>
      <c r="K26" s="316"/>
      <c r="L26" s="316"/>
      <c r="M26" s="316"/>
      <c r="N26" s="317"/>
      <c r="O26" s="317"/>
      <c r="P26" s="317"/>
      <c r="Q26" s="317"/>
      <c r="R26" s="317"/>
      <c r="S26" s="313"/>
      <c r="T26" s="338"/>
      <c r="U26" s="338"/>
      <c r="V26" s="338"/>
      <c r="W26" s="338"/>
      <c r="X26" s="338"/>
      <c r="Y26" s="338"/>
      <c r="Z26" s="339"/>
    </row>
    <row r="27" spans="1:26" ht="22.5" customHeight="1">
      <c r="A27" s="313"/>
      <c r="B27" s="314"/>
      <c r="C27" s="314"/>
      <c r="D27" s="314"/>
      <c r="E27" s="314"/>
      <c r="F27" s="314"/>
      <c r="G27" s="315"/>
      <c r="H27" s="316"/>
      <c r="I27" s="316"/>
      <c r="J27" s="316"/>
      <c r="K27" s="316"/>
      <c r="L27" s="316"/>
      <c r="M27" s="316"/>
      <c r="N27" s="317"/>
      <c r="O27" s="317"/>
      <c r="P27" s="317"/>
      <c r="Q27" s="317"/>
      <c r="R27" s="317"/>
      <c r="S27" s="313"/>
      <c r="T27" s="338"/>
      <c r="U27" s="338"/>
      <c r="V27" s="338"/>
      <c r="W27" s="338"/>
      <c r="X27" s="338"/>
      <c r="Y27" s="338"/>
      <c r="Z27" s="339"/>
    </row>
    <row r="28" spans="1:26" ht="22.5" customHeight="1" thickBot="1">
      <c r="A28" s="313"/>
      <c r="B28" s="314"/>
      <c r="C28" s="314"/>
      <c r="D28" s="314"/>
      <c r="E28" s="314"/>
      <c r="F28" s="314"/>
      <c r="G28" s="315"/>
      <c r="H28" s="316"/>
      <c r="I28" s="316"/>
      <c r="J28" s="316"/>
      <c r="K28" s="316"/>
      <c r="L28" s="316"/>
      <c r="M28" s="316"/>
      <c r="N28" s="317"/>
      <c r="O28" s="317"/>
      <c r="P28" s="317"/>
      <c r="Q28" s="317"/>
      <c r="R28" s="317"/>
      <c r="S28" s="313"/>
      <c r="T28" s="318"/>
      <c r="U28" s="318"/>
      <c r="V28" s="318"/>
      <c r="W28" s="318"/>
      <c r="X28" s="318"/>
      <c r="Y28" s="318"/>
      <c r="Z28" s="315"/>
    </row>
    <row r="29" spans="1:26" ht="22.5" customHeight="1" thickTop="1">
      <c r="A29" s="328" t="s">
        <v>281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30"/>
    </row>
    <row r="30" spans="1:26" ht="22.5" customHeight="1">
      <c r="A30" s="331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3"/>
    </row>
    <row r="31" spans="1:26" ht="22.5" customHeight="1">
      <c r="A31" s="331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3"/>
    </row>
    <row r="32" spans="1:26" ht="22.5" customHeight="1">
      <c r="A32" s="331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3"/>
    </row>
    <row r="33" spans="1:26" ht="22.5" customHeight="1" thickBot="1">
      <c r="A33" s="334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6"/>
    </row>
    <row r="34" ht="4.5" customHeight="1" thickTop="1"/>
    <row r="35" spans="1:26" ht="13.5">
      <c r="A35" s="337" t="s">
        <v>282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279" t="s">
        <v>283</v>
      </c>
      <c r="O35" s="279"/>
      <c r="P35" s="279"/>
      <c r="Q35" s="279"/>
      <c r="R35" s="279"/>
      <c r="S35" s="288" t="s">
        <v>284</v>
      </c>
      <c r="T35" s="279"/>
      <c r="U35" s="279"/>
      <c r="V35" s="279"/>
      <c r="W35" s="279"/>
      <c r="X35" s="279"/>
      <c r="Y35" s="279"/>
      <c r="Z35" s="279"/>
    </row>
  </sheetData>
  <sheetProtection/>
  <mergeCells count="79">
    <mergeCell ref="C2:Q2"/>
    <mergeCell ref="A28:F28"/>
    <mergeCell ref="G28:M28"/>
    <mergeCell ref="N28:S28"/>
    <mergeCell ref="T28:Z28"/>
    <mergeCell ref="N27:S27"/>
    <mergeCell ref="T27:Z27"/>
    <mergeCell ref="N24:S24"/>
    <mergeCell ref="T24:Z24"/>
    <mergeCell ref="A25:F25"/>
    <mergeCell ref="A29:Z33"/>
    <mergeCell ref="A35:M35"/>
    <mergeCell ref="N35:R35"/>
    <mergeCell ref="S35:Z35"/>
    <mergeCell ref="A26:F26"/>
    <mergeCell ref="G26:M26"/>
    <mergeCell ref="N26:S26"/>
    <mergeCell ref="T26:Z26"/>
    <mergeCell ref="A27:F27"/>
    <mergeCell ref="G27:M27"/>
    <mergeCell ref="G25:M25"/>
    <mergeCell ref="N25:S25"/>
    <mergeCell ref="T25:Z25"/>
    <mergeCell ref="A24:F24"/>
    <mergeCell ref="G24:M24"/>
    <mergeCell ref="A22:F22"/>
    <mergeCell ref="G22:M22"/>
    <mergeCell ref="N22:S22"/>
    <mergeCell ref="T22:Z22"/>
    <mergeCell ref="A23:F23"/>
    <mergeCell ref="G23:M23"/>
    <mergeCell ref="N23:S23"/>
    <mergeCell ref="T23:Z23"/>
    <mergeCell ref="A20:F20"/>
    <mergeCell ref="G20:M20"/>
    <mergeCell ref="N20:S20"/>
    <mergeCell ref="T20:Z20"/>
    <mergeCell ref="A21:F21"/>
    <mergeCell ref="G21:M21"/>
    <mergeCell ref="N21:S21"/>
    <mergeCell ref="T21:Z21"/>
    <mergeCell ref="A18:F18"/>
    <mergeCell ref="G18:M18"/>
    <mergeCell ref="N18:S18"/>
    <mergeCell ref="T18:Z18"/>
    <mergeCell ref="A19:F19"/>
    <mergeCell ref="G19:M19"/>
    <mergeCell ref="N19:S19"/>
    <mergeCell ref="T19:Z19"/>
    <mergeCell ref="A16:F16"/>
    <mergeCell ref="G16:M16"/>
    <mergeCell ref="N16:S16"/>
    <mergeCell ref="T16:Z16"/>
    <mergeCell ref="A17:F17"/>
    <mergeCell ref="G17:M17"/>
    <mergeCell ref="N17:S17"/>
    <mergeCell ref="T17:Z17"/>
    <mergeCell ref="A14:M14"/>
    <mergeCell ref="N14:Z14"/>
    <mergeCell ref="A15:F15"/>
    <mergeCell ref="G15:M15"/>
    <mergeCell ref="N15:S15"/>
    <mergeCell ref="T15:Z15"/>
    <mergeCell ref="A10:C10"/>
    <mergeCell ref="D10:I10"/>
    <mergeCell ref="J10:L10"/>
    <mergeCell ref="M10:Q10"/>
    <mergeCell ref="U10:Z10"/>
    <mergeCell ref="AB11:AE12"/>
    <mergeCell ref="A12:L12"/>
    <mergeCell ref="M12:Z12"/>
    <mergeCell ref="N4:P4"/>
    <mergeCell ref="AD4:AF4"/>
    <mergeCell ref="A7:C8"/>
    <mergeCell ref="D7:O8"/>
    <mergeCell ref="AB8:AC8"/>
    <mergeCell ref="AD8:AE8"/>
    <mergeCell ref="K4:M4"/>
    <mergeCell ref="A4:G4"/>
  </mergeCells>
  <conditionalFormatting sqref="AB11">
    <cfRule type="expression" priority="1" dxfId="1" stopIfTrue="1">
      <formula>OR($AE$4&gt;$AE$3,$AE$4&lt;$AC$4)</formula>
    </cfRule>
  </conditionalFormatting>
  <dataValidations count="1">
    <dataValidation type="custom" allowBlank="1" showInputMessage="1" showErrorMessage="1" sqref="AB9">
      <formula1>AB9&gt;0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56"/>
  <sheetViews>
    <sheetView zoomScalePageLayoutView="0" workbookViewId="0" topLeftCell="A40">
      <selection activeCell="P56" sqref="P56"/>
    </sheetView>
  </sheetViews>
  <sheetFormatPr defaultColWidth="8.88671875" defaultRowHeight="13.5"/>
  <cols>
    <col min="1" max="1" width="11.6640625" style="71" bestFit="1" customWidth="1"/>
    <col min="2" max="2" width="6.5546875" style="71" bestFit="1" customWidth="1"/>
    <col min="3" max="3" width="2.5546875" style="71" bestFit="1" customWidth="1"/>
    <col min="4" max="4" width="4.88671875" style="71" bestFit="1" customWidth="1"/>
    <col min="5" max="5" width="4.88671875" style="71" hidden="1" customWidth="1"/>
    <col min="6" max="6" width="2.5546875" style="71" hidden="1" customWidth="1"/>
    <col min="7" max="7" width="12.6640625" style="71" hidden="1" customWidth="1"/>
    <col min="8" max="9" width="2.5546875" style="71" hidden="1" customWidth="1"/>
    <col min="10" max="15" width="3.5546875" style="71" hidden="1" customWidth="1"/>
    <col min="16" max="16" width="7.5546875" style="71" bestFit="1" customWidth="1"/>
    <col min="17" max="36" width="3.5546875" style="71" hidden="1" customWidth="1"/>
    <col min="37" max="37" width="3.5546875" style="71" customWidth="1"/>
    <col min="38" max="38" width="8.5546875" style="71" bestFit="1" customWidth="1"/>
    <col min="39" max="16384" width="8.88671875" style="71" customWidth="1"/>
  </cols>
  <sheetData>
    <row r="1" spans="1:39" ht="13.5">
      <c r="A1" s="71">
        <f ca="1">OFFSET('일용직 급여 지급 명세서'!$A$7,ROW()*2-2,COLUMN()-1)</f>
        <v>1</v>
      </c>
      <c r="B1" s="71" t="str">
        <f ca="1">OFFSET('일용직 급여 지급 명세서'!$D$7,ROW()*2-1,COLUMN()-5)</f>
        <v>홍길도</v>
      </c>
      <c r="C1" s="71">
        <f ca="1">OFFSET('일용직 급여 지급 명세서'!$A$7,ROW()*2-2,COLUMN()-1)</f>
        <v>0</v>
      </c>
      <c r="D1" s="71" t="str">
        <f ca="1">OFFSET('일용직 급여 지급 명세서'!$A$7,ROW()*2-2,COLUMN()-1)</f>
        <v>대체교사</v>
      </c>
      <c r="E1" s="71" t="str">
        <f ca="1">OFFSET('일용직 급여 지급 명세서'!$D$6,ROW()*2-1,COLUMN()-5)</f>
        <v>대체교사</v>
      </c>
      <c r="F1" s="71">
        <f ca="1">OFFSET('일용직 급여 지급 명세서'!$D$6,ROW()*2-1,COLUMN()-5)</f>
        <v>0</v>
      </c>
      <c r="G1" s="71">
        <f ca="1">OFFSET('일용직 급여 지급 명세서'!$A$6,ROW()*2-2,COLUMN()-1)</f>
        <v>0</v>
      </c>
      <c r="H1" s="71" t="str">
        <f ca="1">OFFSET('일용직 급여 지급 명세서'!$D$6,ROW()*2-1,COLUMN()-5)</f>
        <v>721110-1111111</v>
      </c>
      <c r="I1" s="71">
        <f ca="1">OFFSET('일용직 급여 지급 명세서'!$D$6,ROW()*2-1,COLUMN()-5)</f>
        <v>0</v>
      </c>
      <c r="J1" s="71">
        <f ca="1">OFFSET('일용직 급여 지급 명세서'!$D$6,ROW()*2-1,COLUMN()-5)</f>
        <v>0</v>
      </c>
      <c r="K1" s="71">
        <f ca="1">OFFSET('일용직 급여 지급 명세서'!$D$6,ROW()*2-1,COLUMN()-5)</f>
        <v>0</v>
      </c>
      <c r="L1" s="71">
        <f ca="1">OFFSET('일용직 급여 지급 명세서'!$D$6,ROW()*2-1,COLUMN()-5)</f>
        <v>0</v>
      </c>
      <c r="M1" s="71">
        <f ca="1">OFFSET('일용직 급여 지급 명세서'!$D$6,ROW()*2-1,COLUMN()-5)</f>
        <v>0</v>
      </c>
      <c r="N1" s="71">
        <f ca="1">OFFSET('일용직 급여 지급 명세서'!$D$6,ROW()*2-1,COLUMN()-5)</f>
        <v>0</v>
      </c>
      <c r="O1" s="71">
        <f ca="1">OFFSET('일용직 급여 지급 명세서'!$D$6,ROW()*2-1,COLUMN()-5)</f>
        <v>0</v>
      </c>
      <c r="P1" s="71">
        <f ca="1">OFFSET('일용직 급여 지급 명세서'!$A$7,ROW()*2-2,COLUMN()-1)</f>
        <v>83140</v>
      </c>
      <c r="Q1" s="71">
        <f ca="1">OFFSET('일용직 급여 지급 명세서'!$A$6,ROW()*2-2,COLUMN()-1)</f>
        <v>0</v>
      </c>
      <c r="R1" s="71">
        <f ca="1">OFFSET('일용직 급여 지급 명세서'!$A$6,ROW()*2-2,COLUMN()-1)</f>
        <v>0</v>
      </c>
      <c r="S1" s="71">
        <f ca="1">OFFSET('일용직 급여 지급 명세서'!$A$6,ROW()*2-2,COLUMN()-1)</f>
        <v>16</v>
      </c>
      <c r="T1" s="71">
        <f ca="1">OFFSET('일용직 급여 지급 명세서'!$A$6,ROW()*2-2,COLUMN()-1)</f>
        <v>17</v>
      </c>
      <c r="U1" s="71">
        <f ca="1">OFFSET('일용직 급여 지급 명세서'!$A$6,ROW()*2-2,COLUMN()-1)</f>
        <v>18</v>
      </c>
      <c r="V1" s="71">
        <f ca="1">OFFSET('일용직 급여 지급 명세서'!$A$6,ROW()*2-2,COLUMN()-1)</f>
        <v>19</v>
      </c>
      <c r="W1" s="71">
        <f ca="1">OFFSET('일용직 급여 지급 명세서'!$A$6,ROW()*2-2,COLUMN()-1)</f>
        <v>20</v>
      </c>
      <c r="X1" s="71">
        <f ca="1">OFFSET('일용직 급여 지급 명세서'!$A$6,ROW()*2-2,COLUMN()-1)</f>
        <v>21</v>
      </c>
      <c r="Y1" s="71">
        <f ca="1">OFFSET('일용직 급여 지급 명세서'!$A$6,ROW()*2-2,COLUMN()-1)</f>
        <v>22</v>
      </c>
      <c r="Z1" s="71">
        <f ca="1">OFFSET('일용직 급여 지급 명세서'!$A$6,ROW()*2-2,COLUMN()-1)</f>
        <v>23</v>
      </c>
      <c r="AA1" s="71">
        <f ca="1">OFFSET('일용직 급여 지급 명세서'!$A$6,ROW()*2-2,COLUMN()-1)</f>
        <v>24</v>
      </c>
      <c r="AB1" s="71">
        <f ca="1">OFFSET('일용직 급여 지급 명세서'!$A$6,ROW()*2-2,COLUMN()-1)</f>
        <v>25</v>
      </c>
      <c r="AC1" s="71">
        <f ca="1">OFFSET('일용직 급여 지급 명세서'!$A$6,ROW()*2-2,COLUMN()-1)</f>
        <v>26</v>
      </c>
      <c r="AD1" s="71">
        <f ca="1">OFFSET('일용직 급여 지급 명세서'!$A$6,ROW()*2-2,COLUMN()-1)</f>
        <v>27</v>
      </c>
      <c r="AE1" s="71">
        <f ca="1">OFFSET('일용직 급여 지급 명세서'!$A$6,ROW()*2-2,COLUMN()-1)</f>
        <v>28</v>
      </c>
      <c r="AF1" s="71">
        <f ca="1">OFFSET('일용직 급여 지급 명세서'!$A$6,ROW()*2-2,COLUMN()-1)</f>
        <v>29</v>
      </c>
      <c r="AG1" s="71">
        <f ca="1">OFFSET('일용직 급여 지급 명세서'!$A$6,ROW()*2-2,COLUMN()-1)</f>
        <v>30</v>
      </c>
      <c r="AH1" s="71">
        <f ca="1">OFFSET('일용직 급여 지급 명세서'!$A$6,ROW()*2-2,COLUMN()-1)</f>
        <v>31</v>
      </c>
      <c r="AI1" s="71">
        <f ca="1">OFFSET('일용직 급여 지급 명세서'!$A$6,ROW()*2-2,COLUMN()-1)</f>
        <v>0</v>
      </c>
      <c r="AJ1" s="71">
        <f ca="1">OFFSET('일용직 급여 지급 명세서'!$A$6,ROW()*2-2,COLUMN()-1)</f>
        <v>0</v>
      </c>
      <c r="AK1" s="71">
        <f ca="1">OFFSET('일용직 급여 지급 명세서'!$A$7,ROW()*2-2,COLUMN()-1)</f>
        <v>1</v>
      </c>
      <c r="AL1" s="71">
        <f ca="1">OFFSET('일용직 급여 지급 명세서'!$A$7,ROW()*2-2,COLUMN()-1)</f>
        <v>83140</v>
      </c>
      <c r="AM1" s="71">
        <f ca="1">OFFSET('일용직 급여 지급 명세서'!$D$7,ROW()*2-1,COLUMN()-5)</f>
        <v>660</v>
      </c>
    </row>
    <row r="2" spans="1:39" ht="13.5">
      <c r="A2" s="71">
        <f ca="1">OFFSET('일용직 급여 지급 명세서'!$A$7,ROW()*2-2,COLUMN()-1)</f>
        <v>2</v>
      </c>
      <c r="B2" s="71" t="str">
        <f ca="1">OFFSET('일용직 급여 지급 명세서'!$D$7,ROW()*2-1,COLUMN()-5)</f>
        <v>갑순이</v>
      </c>
      <c r="C2" s="71">
        <f ca="1">OFFSET('일용직 급여 지급 명세서'!$A$7,ROW()*2-2,COLUMN()-1)</f>
        <v>0</v>
      </c>
      <c r="D2" s="71" t="str">
        <f ca="1">OFFSET('일용직 급여 지급 명세서'!$A$7,ROW()*2-2,COLUMN()-1)</f>
        <v>조리원</v>
      </c>
      <c r="E2" s="71" t="str">
        <f ca="1">OFFSET('일용직 급여 지급 명세서'!$D$6,ROW()*2-1,COLUMN()-5)</f>
        <v>조리원</v>
      </c>
      <c r="F2" s="71">
        <f ca="1">OFFSET('일용직 급여 지급 명세서'!$D$6,ROW()*2-1,COLUMN()-5)</f>
        <v>0</v>
      </c>
      <c r="G2" s="71">
        <f ca="1">OFFSET('일용직 급여 지급 명세서'!$A$6,ROW()*2-2,COLUMN()-1)</f>
        <v>0</v>
      </c>
      <c r="H2" s="71" t="str">
        <f ca="1">OFFSET('일용직 급여 지급 명세서'!$D$6,ROW()*2-1,COLUMN()-5)</f>
        <v>751111-2222222</v>
      </c>
      <c r="I2" s="71">
        <f ca="1">OFFSET('일용직 급여 지급 명세서'!$D$6,ROW()*2-1,COLUMN()-5)</f>
        <v>0</v>
      </c>
      <c r="J2" s="71">
        <f ca="1">OFFSET('일용직 급여 지급 명세서'!$D$6,ROW()*2-1,COLUMN()-5)</f>
        <v>0</v>
      </c>
      <c r="K2" s="71">
        <f ca="1">OFFSET('일용직 급여 지급 명세서'!$D$6,ROW()*2-1,COLUMN()-5)</f>
        <v>0</v>
      </c>
      <c r="L2" s="71">
        <f ca="1">OFFSET('일용직 급여 지급 명세서'!$D$6,ROW()*2-1,COLUMN()-5)</f>
        <v>0</v>
      </c>
      <c r="M2" s="71">
        <f ca="1">OFFSET('일용직 급여 지급 명세서'!$D$6,ROW()*2-1,COLUMN()-5)</f>
        <v>0</v>
      </c>
      <c r="N2" s="71">
        <f ca="1">OFFSET('일용직 급여 지급 명세서'!$D$6,ROW()*2-1,COLUMN()-5)</f>
        <v>0</v>
      </c>
      <c r="O2" s="71">
        <f ca="1">OFFSET('일용직 급여 지급 명세서'!$D$6,ROW()*2-1,COLUMN()-5)</f>
        <v>0</v>
      </c>
      <c r="P2" s="71">
        <f ca="1">OFFSET('일용직 급여 지급 명세서'!$A$7,ROW()*2-2,COLUMN()-1)</f>
        <v>80000</v>
      </c>
      <c r="Q2" s="71">
        <f ca="1">OFFSET('일용직 급여 지급 명세서'!$D$6,ROW()*2-1,COLUMN()-5)</f>
        <v>80000</v>
      </c>
      <c r="R2" s="71">
        <f ca="1">OFFSET('일용직 급여 지급 명세서'!$D$6,ROW()*2-1,COLUMN()-5)</f>
        <v>0</v>
      </c>
      <c r="S2" s="71">
        <f ca="1">OFFSET('일용직 급여 지급 명세서'!$D$6,ROW()*2-1,COLUMN()-5)</f>
        <v>0</v>
      </c>
      <c r="T2" s="71">
        <f ca="1">OFFSET('일용직 급여 지급 명세서'!$D$6,ROW()*2-1,COLUMN()-5)</f>
        <v>0</v>
      </c>
      <c r="U2" s="71">
        <f ca="1">OFFSET('일용직 급여 지급 명세서'!$D$6,ROW()*2-1,COLUMN()-5)</f>
        <v>0</v>
      </c>
      <c r="V2" s="71">
        <f ca="1">OFFSET('일용직 급여 지급 명세서'!$D$6,ROW()*2-1,COLUMN()-5)</f>
        <v>0</v>
      </c>
      <c r="W2" s="71">
        <f ca="1">OFFSET('일용직 급여 지급 명세서'!$D$6,ROW()*2-1,COLUMN()-5)</f>
        <v>0</v>
      </c>
      <c r="X2" s="71">
        <f ca="1">OFFSET('일용직 급여 지급 명세서'!$D$6,ROW()*2-1,COLUMN()-5)</f>
        <v>0</v>
      </c>
      <c r="Y2" s="71">
        <f ca="1">OFFSET('일용직 급여 지급 명세서'!$D$6,ROW()*2-1,COLUMN()-5)</f>
        <v>0</v>
      </c>
      <c r="Z2" s="71">
        <f ca="1">OFFSET('일용직 급여 지급 명세서'!$D$6,ROW()*2-1,COLUMN()-5)</f>
        <v>0</v>
      </c>
      <c r="AA2" s="71">
        <f ca="1">OFFSET('일용직 급여 지급 명세서'!$D$6,ROW()*2-1,COLUMN()-5)</f>
        <v>0</v>
      </c>
      <c r="AB2" s="71">
        <f ca="1">OFFSET('일용직 급여 지급 명세서'!$D$6,ROW()*2-1,COLUMN()-5)</f>
        <v>0</v>
      </c>
      <c r="AC2" s="71">
        <f ca="1">OFFSET('일용직 급여 지급 명세서'!$D$6,ROW()*2-1,COLUMN()-5)</f>
        <v>0</v>
      </c>
      <c r="AD2" s="71">
        <f ca="1">OFFSET('일용직 급여 지급 명세서'!$D$6,ROW()*2-1,COLUMN()-5)</f>
        <v>0</v>
      </c>
      <c r="AE2" s="71">
        <f ca="1">OFFSET('일용직 급여 지급 명세서'!$D$6,ROW()*2-1,COLUMN()-5)</f>
        <v>0</v>
      </c>
      <c r="AF2" s="71">
        <f ca="1">OFFSET('일용직 급여 지급 명세서'!$D$6,ROW()*2-1,COLUMN()-5)</f>
        <v>0</v>
      </c>
      <c r="AG2" s="71">
        <f ca="1">OFFSET('일용직 급여 지급 명세서'!$D$6,ROW()*2-1,COLUMN()-5)</f>
        <v>0</v>
      </c>
      <c r="AH2" s="71">
        <f ca="1">OFFSET('일용직 급여 지급 명세서'!$D$6,ROW()*2-1,COLUMN()-5)</f>
        <v>0</v>
      </c>
      <c r="AI2" s="71">
        <f ca="1">OFFSET('일용직 급여 지급 명세서'!$D$6,ROW()*2-1,COLUMN()-5)</f>
        <v>0</v>
      </c>
      <c r="AJ2" s="71">
        <f ca="1">OFFSET('일용직 급여 지급 명세서'!$D$6,ROW()*2-1,COLUMN()-5)</f>
        <v>8</v>
      </c>
      <c r="AK2" s="71">
        <f ca="1">OFFSET('일용직 급여 지급 명세서'!$A$7,ROW()*2-2,COLUMN()-1)</f>
        <v>1</v>
      </c>
      <c r="AL2" s="71">
        <f ca="1">OFFSET('일용직 급여 지급 명세서'!$A$7,ROW()*2-2,COLUMN()-1)</f>
        <v>80000</v>
      </c>
      <c r="AM2" s="71">
        <f ca="1">OFFSET('일용직 급여 지급 명세서'!$D$7,ROW()*2-1,COLUMN()-5)</f>
        <v>640</v>
      </c>
    </row>
    <row r="3" spans="1:39" ht="13.5">
      <c r="A3" s="71">
        <f ca="1">OFFSET('일용직 급여 지급 명세서'!$A$7,ROW()*2-2,COLUMN()-1)</f>
        <v>3</v>
      </c>
      <c r="B3" s="71">
        <f ca="1">OFFSET('일용직 급여 지급 명세서'!$D$7,ROW()*2-1,COLUMN()-5)</f>
        <v>0</v>
      </c>
      <c r="C3" s="71">
        <f ca="1">OFFSET('일용직 급여 지급 명세서'!$A$7,ROW()*2-2,COLUMN()-1)</f>
        <v>0</v>
      </c>
      <c r="D3" s="71">
        <f ca="1">OFFSET('일용직 급여 지급 명세서'!$A$7,ROW()*2-2,COLUMN()-1)</f>
        <v>0</v>
      </c>
      <c r="P3" s="71">
        <f ca="1">OFFSET('일용직 급여 지급 명세서'!$A$7,ROW()*2-2,COLUMN()-1)</f>
        <v>0</v>
      </c>
      <c r="AK3" s="71">
        <f ca="1">OFFSET('일용직 급여 지급 명세서'!$A$7,ROW()*2-2,COLUMN()-1)</f>
        <v>0</v>
      </c>
      <c r="AL3" s="71">
        <f ca="1">OFFSET('일용직 급여 지급 명세서'!$A$7,ROW()*2-2,COLUMN()-1)</f>
        <v>0</v>
      </c>
      <c r="AM3" s="71">
        <f ca="1">OFFSET('일용직 급여 지급 명세서'!$D$7,ROW()*2-1,COLUMN()-5)</f>
        <v>0</v>
      </c>
    </row>
    <row r="4" spans="1:39" ht="13.5">
      <c r="A4" s="71">
        <f ca="1">OFFSET('일용직 급여 지급 명세서'!$A$7,ROW()*2-2,COLUMN()-1)</f>
        <v>4</v>
      </c>
      <c r="B4" s="71">
        <f ca="1">OFFSET('일용직 급여 지급 명세서'!$D$7,ROW()*2-1,COLUMN()-5)</f>
        <v>0</v>
      </c>
      <c r="C4" s="71">
        <f ca="1">OFFSET('일용직 급여 지급 명세서'!$A$7,ROW()*2-2,COLUMN()-1)</f>
        <v>0</v>
      </c>
      <c r="D4" s="71">
        <f ca="1">OFFSET('일용직 급여 지급 명세서'!$A$7,ROW()*2-2,COLUMN()-1)</f>
        <v>0</v>
      </c>
      <c r="P4" s="71">
        <f ca="1">OFFSET('일용직 급여 지급 명세서'!$A$7,ROW()*2-2,COLUMN()-1)</f>
        <v>0</v>
      </c>
      <c r="AK4" s="71">
        <f ca="1">OFFSET('일용직 급여 지급 명세서'!$A$7,ROW()*2-2,COLUMN()-1)</f>
        <v>0</v>
      </c>
      <c r="AL4" s="71">
        <f ca="1">OFFSET('일용직 급여 지급 명세서'!$A$7,ROW()*2-2,COLUMN()-1)</f>
        <v>0</v>
      </c>
      <c r="AM4" s="71">
        <f ca="1">OFFSET('일용직 급여 지급 명세서'!$D$7,ROW()*2-1,COLUMN()-5)</f>
        <v>0</v>
      </c>
    </row>
    <row r="5" spans="1:39" ht="13.5">
      <c r="A5" s="71">
        <f ca="1">OFFSET('일용직 급여 지급 명세서'!$A$7,ROW()*2-2,COLUMN()-1)</f>
        <v>5</v>
      </c>
      <c r="B5" s="71">
        <f ca="1">OFFSET('일용직 급여 지급 명세서'!$D$7,ROW()*2-1,COLUMN()-5)</f>
        <v>0</v>
      </c>
      <c r="C5" s="71">
        <f ca="1">OFFSET('일용직 급여 지급 명세서'!$A$7,ROW()*2-2,COLUMN()-1)</f>
        <v>0</v>
      </c>
      <c r="D5" s="71">
        <f ca="1">OFFSET('일용직 급여 지급 명세서'!$A$7,ROW()*2-2,COLUMN()-1)</f>
        <v>0</v>
      </c>
      <c r="P5" s="71">
        <f ca="1">OFFSET('일용직 급여 지급 명세서'!$A$7,ROW()*2-2,COLUMN()-1)</f>
        <v>0</v>
      </c>
      <c r="AK5" s="71">
        <f ca="1">OFFSET('일용직 급여 지급 명세서'!$A$7,ROW()*2-2,COLUMN()-1)</f>
        <v>0</v>
      </c>
      <c r="AL5" s="71">
        <f ca="1">OFFSET('일용직 급여 지급 명세서'!$A$7,ROW()*2-2,COLUMN()-1)</f>
        <v>0</v>
      </c>
      <c r="AM5" s="71">
        <f ca="1">OFFSET('일용직 급여 지급 명세서'!$D$7,ROW()*2-1,COLUMN()-5)</f>
        <v>0</v>
      </c>
    </row>
    <row r="6" spans="1:39" ht="13.5">
      <c r="A6" s="71">
        <f ca="1">OFFSET('일용직 급여 지급 명세서'!$A$7,ROW()*2-2,COLUMN()-1)</f>
        <v>6</v>
      </c>
      <c r="B6" s="71">
        <f ca="1">OFFSET('일용직 급여 지급 명세서'!$D$7,ROW()*2-1,COLUMN()-5)</f>
        <v>0</v>
      </c>
      <c r="C6" s="71">
        <f ca="1">OFFSET('일용직 급여 지급 명세서'!$A$7,ROW()*2-2,COLUMN()-1)</f>
        <v>0</v>
      </c>
      <c r="D6" s="71">
        <f ca="1">OFFSET('일용직 급여 지급 명세서'!$A$7,ROW()*2-2,COLUMN()-1)</f>
        <v>0</v>
      </c>
      <c r="P6" s="71">
        <f ca="1">OFFSET('일용직 급여 지급 명세서'!$A$7,ROW()*2-2,COLUMN()-1)</f>
        <v>0</v>
      </c>
      <c r="AK6" s="71">
        <f ca="1">OFFSET('일용직 급여 지급 명세서'!$A$7,ROW()*2-2,COLUMN()-1)</f>
        <v>0</v>
      </c>
      <c r="AL6" s="71">
        <f ca="1">OFFSET('일용직 급여 지급 명세서'!$A$7,ROW()*2-2,COLUMN()-1)</f>
        <v>0</v>
      </c>
      <c r="AM6" s="71">
        <f ca="1">OFFSET('일용직 급여 지급 명세서'!$D$7,ROW()*2-1,COLUMN()-5)</f>
        <v>0</v>
      </c>
    </row>
    <row r="7" spans="1:39" ht="13.5">
      <c r="A7" s="71">
        <f ca="1">OFFSET('일용직 급여 지급 명세서'!$A$7,ROW()*2-2,COLUMN()-1)</f>
        <v>7</v>
      </c>
      <c r="B7" s="71">
        <f ca="1">OFFSET('일용직 급여 지급 명세서'!$D$7,ROW()*2-1,COLUMN()-5)</f>
        <v>0</v>
      </c>
      <c r="C7" s="71">
        <f ca="1">OFFSET('일용직 급여 지급 명세서'!$A$7,ROW()*2-2,COLUMN()-1)</f>
        <v>0</v>
      </c>
      <c r="D7" s="71">
        <f ca="1">OFFSET('일용직 급여 지급 명세서'!$A$7,ROW()*2-2,COLUMN()-1)</f>
        <v>0</v>
      </c>
      <c r="P7" s="71">
        <f ca="1">OFFSET('일용직 급여 지급 명세서'!$A$7,ROW()*2-2,COLUMN()-1)</f>
        <v>0</v>
      </c>
      <c r="AK7" s="71">
        <f ca="1">OFFSET('일용직 급여 지급 명세서'!$A$7,ROW()*2-2,COLUMN()-1)</f>
        <v>0</v>
      </c>
      <c r="AL7" s="71">
        <f ca="1">OFFSET('일용직 급여 지급 명세서'!$A$7,ROW()*2-2,COLUMN()-1)</f>
        <v>0</v>
      </c>
      <c r="AM7" s="71">
        <f ca="1">OFFSET('일용직 급여 지급 명세서'!$D$7,ROW()*2-1,COLUMN()-5)</f>
        <v>0</v>
      </c>
    </row>
    <row r="8" spans="1:39" ht="13.5">
      <c r="A8" s="71">
        <f ca="1">OFFSET('일용직 급여 지급 명세서'!$A$7,ROW()*2-2,COLUMN()-1)</f>
        <v>8</v>
      </c>
      <c r="B8" s="71">
        <f ca="1">OFFSET('일용직 급여 지급 명세서'!$D$7,ROW()*2-1,COLUMN()-5)</f>
        <v>0</v>
      </c>
      <c r="C8" s="71">
        <f ca="1">OFFSET('일용직 급여 지급 명세서'!$A$7,ROW()*2-2,COLUMN()-1)</f>
        <v>0</v>
      </c>
      <c r="D8" s="71">
        <f ca="1">OFFSET('일용직 급여 지급 명세서'!$A$7,ROW()*2-2,COLUMN()-1)</f>
        <v>0</v>
      </c>
      <c r="P8" s="71">
        <f ca="1">OFFSET('일용직 급여 지급 명세서'!$A$7,ROW()*2-2,COLUMN()-1)</f>
        <v>0</v>
      </c>
      <c r="AK8" s="71">
        <f ca="1">OFFSET('일용직 급여 지급 명세서'!$A$7,ROW()*2-2,COLUMN()-1)</f>
        <v>0</v>
      </c>
      <c r="AL8" s="71">
        <f ca="1">OFFSET('일용직 급여 지급 명세서'!$A$7,ROW()*2-2,COLUMN()-1)</f>
        <v>0</v>
      </c>
      <c r="AM8" s="71">
        <f ca="1">OFFSET('일용직 급여 지급 명세서'!$D$7,ROW()*2-1,COLUMN()-5)</f>
        <v>0</v>
      </c>
    </row>
    <row r="9" spans="1:39" ht="13.5">
      <c r="A9" s="71">
        <f ca="1">OFFSET('일용직 급여 지급 명세서'!$A$7,ROW()*2-2,COLUMN()-1)</f>
        <v>9</v>
      </c>
      <c r="B9" s="71">
        <f ca="1">OFFSET('일용직 급여 지급 명세서'!$D$7,ROW()*2-1,COLUMN()-5)</f>
        <v>0</v>
      </c>
      <c r="C9" s="71">
        <f ca="1">OFFSET('일용직 급여 지급 명세서'!$A$7,ROW()*2-2,COLUMN()-1)</f>
        <v>0</v>
      </c>
      <c r="D9" s="71">
        <f ca="1">OFFSET('일용직 급여 지급 명세서'!$A$7,ROW()*2-2,COLUMN()-1)</f>
        <v>0</v>
      </c>
      <c r="P9" s="71">
        <f ca="1">OFFSET('일용직 급여 지급 명세서'!$A$7,ROW()*2-2,COLUMN()-1)</f>
        <v>0</v>
      </c>
      <c r="AK9" s="71">
        <f ca="1">OFFSET('일용직 급여 지급 명세서'!$A$7,ROW()*2-2,COLUMN()-1)</f>
        <v>0</v>
      </c>
      <c r="AL9" s="71">
        <f ca="1">OFFSET('일용직 급여 지급 명세서'!$A$7,ROW()*2-2,COLUMN()-1)</f>
        <v>0</v>
      </c>
      <c r="AM9" s="71">
        <f ca="1">OFFSET('일용직 급여 지급 명세서'!$D$7,ROW()*2-1,COLUMN()-5)</f>
        <v>0</v>
      </c>
    </row>
    <row r="10" spans="1:39" ht="13.5">
      <c r="A10" s="71">
        <f ca="1">OFFSET('일용직 급여 지급 명세서'!$A$7,ROW()*2-2,COLUMN()-1)</f>
        <v>10</v>
      </c>
      <c r="B10" s="71">
        <f ca="1">OFFSET('일용직 급여 지급 명세서'!$D$7,ROW()*2-1,COLUMN()-5)</f>
        <v>0</v>
      </c>
      <c r="C10" s="71">
        <f ca="1">OFFSET('일용직 급여 지급 명세서'!$A$7,ROW()*2-2,COLUMN()-1)</f>
        <v>0</v>
      </c>
      <c r="D10" s="71">
        <f ca="1">OFFSET('일용직 급여 지급 명세서'!$A$7,ROW()*2-2,COLUMN()-1)</f>
        <v>0</v>
      </c>
      <c r="P10" s="71">
        <f ca="1">OFFSET('일용직 급여 지급 명세서'!$A$7,ROW()*2-2,COLUMN()-1)</f>
        <v>0</v>
      </c>
      <c r="AK10" s="71">
        <f ca="1">OFFSET('일용직 급여 지급 명세서'!$A$7,ROW()*2-2,COLUMN()-1)</f>
        <v>0</v>
      </c>
      <c r="AL10" s="71">
        <f ca="1">OFFSET('일용직 급여 지급 명세서'!$A$7,ROW()*2-2,COLUMN()-1)</f>
        <v>0</v>
      </c>
      <c r="AM10" s="71">
        <f ca="1">OFFSET('일용직 급여 지급 명세서'!$D$7,ROW()*2-1,COLUMN()-5)</f>
        <v>0</v>
      </c>
    </row>
    <row r="11" spans="1:39" ht="13.5">
      <c r="A11" s="71">
        <f ca="1">OFFSET('일용직 급여 지급 명세서'!$A$7,ROW()*2-2,COLUMN()-1)</f>
        <v>11</v>
      </c>
      <c r="B11" s="71">
        <f ca="1">OFFSET('일용직 급여 지급 명세서'!$D$7,ROW()*2-1,COLUMN()-5)</f>
        <v>0</v>
      </c>
      <c r="C11" s="71">
        <f ca="1">OFFSET('일용직 급여 지급 명세서'!$A$7,ROW()*2-2,COLUMN()-1)</f>
        <v>0</v>
      </c>
      <c r="D11" s="71">
        <f ca="1">OFFSET('일용직 급여 지급 명세서'!$A$7,ROW()*2-2,COLUMN()-1)</f>
        <v>0</v>
      </c>
      <c r="P11" s="71">
        <f ca="1">OFFSET('일용직 급여 지급 명세서'!$A$7,ROW()*2-2,COLUMN()-1)</f>
        <v>0</v>
      </c>
      <c r="AK11" s="71">
        <f ca="1">OFFSET('일용직 급여 지급 명세서'!$A$7,ROW()*2-2,COLUMN()-1)</f>
        <v>0</v>
      </c>
      <c r="AL11" s="71">
        <f ca="1">OFFSET('일용직 급여 지급 명세서'!$A$7,ROW()*2-2,COLUMN()-1)</f>
        <v>0</v>
      </c>
      <c r="AM11" s="71">
        <f ca="1">OFFSET('일용직 급여 지급 명세서'!$D$7,ROW()*2-1,COLUMN()-5)</f>
        <v>0</v>
      </c>
    </row>
    <row r="12" spans="1:39" ht="13.5">
      <c r="A12" s="71">
        <f ca="1">OFFSET('일용직 급여 지급 명세서'!$A$7,ROW()*2-2,COLUMN()-1)</f>
        <v>12</v>
      </c>
      <c r="B12" s="71">
        <f ca="1">OFFSET('일용직 급여 지급 명세서'!$D$7,ROW()*2-1,COLUMN()-5)</f>
        <v>0</v>
      </c>
      <c r="C12" s="71">
        <f ca="1">OFFSET('일용직 급여 지급 명세서'!$A$7,ROW()*2-2,COLUMN()-1)</f>
        <v>0</v>
      </c>
      <c r="D12" s="71">
        <f ca="1">OFFSET('일용직 급여 지급 명세서'!$A$7,ROW()*2-2,COLUMN()-1)</f>
        <v>0</v>
      </c>
      <c r="P12" s="71">
        <f ca="1">OFFSET('일용직 급여 지급 명세서'!$A$7,ROW()*2-2,COLUMN()-1)</f>
        <v>0</v>
      </c>
      <c r="AK12" s="71">
        <f ca="1">OFFSET('일용직 급여 지급 명세서'!$A$7,ROW()*2-2,COLUMN()-1)</f>
        <v>0</v>
      </c>
      <c r="AL12" s="71">
        <f ca="1">OFFSET('일용직 급여 지급 명세서'!$A$7,ROW()*2-2,COLUMN()-1)</f>
        <v>0</v>
      </c>
      <c r="AM12" s="71">
        <f ca="1">OFFSET('일용직 급여 지급 명세서'!$D$7,ROW()*2-1,COLUMN()-5)</f>
        <v>0</v>
      </c>
    </row>
    <row r="13" spans="1:39" ht="13.5">
      <c r="A13" s="71">
        <f ca="1">OFFSET('일용직 급여 지급 명세서'!$A$7,ROW()*2-2,COLUMN()-1)</f>
        <v>13</v>
      </c>
      <c r="B13" s="71">
        <f ca="1">OFFSET('일용직 급여 지급 명세서'!$D$7,ROW()*2-1,COLUMN()-5)</f>
        <v>0</v>
      </c>
      <c r="C13" s="71">
        <f ca="1">OFFSET('일용직 급여 지급 명세서'!$A$7,ROW()*2-2,COLUMN()-1)</f>
        <v>0</v>
      </c>
      <c r="D13" s="71">
        <f ca="1">OFFSET('일용직 급여 지급 명세서'!$A$7,ROW()*2-2,COLUMN()-1)</f>
        <v>0</v>
      </c>
      <c r="P13" s="71">
        <f ca="1">OFFSET('일용직 급여 지급 명세서'!$A$7,ROW()*2-2,COLUMN()-1)</f>
        <v>0</v>
      </c>
      <c r="AK13" s="71">
        <f ca="1">OFFSET('일용직 급여 지급 명세서'!$A$7,ROW()*2-2,COLUMN()-1)</f>
        <v>0</v>
      </c>
      <c r="AL13" s="71">
        <f ca="1">OFFSET('일용직 급여 지급 명세서'!$A$7,ROW()*2-2,COLUMN()-1)</f>
        <v>0</v>
      </c>
      <c r="AM13" s="71">
        <f ca="1">OFFSET('일용직 급여 지급 명세서'!$D$7,ROW()*2-1,COLUMN()-5)</f>
        <v>0</v>
      </c>
    </row>
    <row r="14" spans="1:39" ht="13.5">
      <c r="A14" s="71">
        <f ca="1">OFFSET('일용직 급여 지급 명세서'!$A$7,ROW()*2-2,COLUMN()-1)</f>
        <v>14</v>
      </c>
      <c r="B14" s="71">
        <f ca="1">OFFSET('일용직 급여 지급 명세서'!$D$7,ROW()*2-1,COLUMN()-5)</f>
        <v>0</v>
      </c>
      <c r="C14" s="71">
        <f ca="1">OFFSET('일용직 급여 지급 명세서'!$A$7,ROW()*2-2,COLUMN()-1)</f>
        <v>0</v>
      </c>
      <c r="D14" s="71">
        <f ca="1">OFFSET('일용직 급여 지급 명세서'!$A$7,ROW()*2-2,COLUMN()-1)</f>
        <v>0</v>
      </c>
      <c r="P14" s="71">
        <f ca="1">OFFSET('일용직 급여 지급 명세서'!$A$7,ROW()*2-2,COLUMN()-1)</f>
        <v>0</v>
      </c>
      <c r="AK14" s="71">
        <f ca="1">OFFSET('일용직 급여 지급 명세서'!$A$7,ROW()*2-2,COLUMN()-1)</f>
        <v>0</v>
      </c>
      <c r="AL14" s="71">
        <f ca="1">OFFSET('일용직 급여 지급 명세서'!$A$7,ROW()*2-2,COLUMN()-1)</f>
        <v>0</v>
      </c>
      <c r="AM14" s="71">
        <f ca="1">OFFSET('일용직 급여 지급 명세서'!$D$7,ROW()*2-1,COLUMN()-5)</f>
        <v>0</v>
      </c>
    </row>
    <row r="15" spans="1:39" ht="13.5">
      <c r="A15" s="71">
        <f ca="1">OFFSET('일용직 급여 지급 명세서'!$A$7,ROW()*2-2,COLUMN()-1)</f>
        <v>15</v>
      </c>
      <c r="B15" s="71">
        <f ca="1">OFFSET('일용직 급여 지급 명세서'!$D$7,ROW()*2-1,COLUMN()-5)</f>
        <v>0</v>
      </c>
      <c r="C15" s="71">
        <f ca="1">OFFSET('일용직 급여 지급 명세서'!$A$7,ROW()*2-2,COLUMN()-1)</f>
        <v>0</v>
      </c>
      <c r="D15" s="71">
        <f ca="1">OFFSET('일용직 급여 지급 명세서'!$A$7,ROW()*2-2,COLUMN()-1)</f>
        <v>0</v>
      </c>
      <c r="P15" s="71">
        <f ca="1">OFFSET('일용직 급여 지급 명세서'!$A$7,ROW()*2-2,COLUMN()-1)</f>
        <v>0</v>
      </c>
      <c r="AK15" s="71">
        <f ca="1">OFFSET('일용직 급여 지급 명세서'!$A$7,ROW()*2-2,COLUMN()-1)</f>
        <v>0</v>
      </c>
      <c r="AL15" s="71">
        <f ca="1">OFFSET('일용직 급여 지급 명세서'!$A$7,ROW()*2-2,COLUMN()-1)</f>
        <v>0</v>
      </c>
      <c r="AM15" s="71">
        <f ca="1">OFFSET('일용직 급여 지급 명세서'!$D$7,ROW()*2-1,COLUMN()-5)</f>
        <v>0</v>
      </c>
    </row>
    <row r="16" spans="1:39" ht="13.5">
      <c r="A16" s="71">
        <f ca="1">OFFSET('일용직 급여 지급 명세서'!$A$7,ROW()*2-2,COLUMN()-1)</f>
        <v>16</v>
      </c>
      <c r="B16" s="71">
        <f ca="1">OFFSET('일용직 급여 지급 명세서'!$D$7,ROW()*2-1,COLUMN()-5)</f>
        <v>0</v>
      </c>
      <c r="C16" s="71">
        <f ca="1">OFFSET('일용직 급여 지급 명세서'!$A$7,ROW()*2-2,COLUMN()-1)</f>
        <v>0</v>
      </c>
      <c r="D16" s="71">
        <f ca="1">OFFSET('일용직 급여 지급 명세서'!$A$7,ROW()*2-2,COLUMN()-1)</f>
        <v>0</v>
      </c>
      <c r="P16" s="71">
        <f ca="1">OFFSET('일용직 급여 지급 명세서'!$A$7,ROW()*2-2,COLUMN()-1)</f>
        <v>0</v>
      </c>
      <c r="AK16" s="71">
        <f ca="1">OFFSET('일용직 급여 지급 명세서'!$A$7,ROW()*2-2,COLUMN()-1)</f>
        <v>0</v>
      </c>
      <c r="AL16" s="71">
        <f ca="1">OFFSET('일용직 급여 지급 명세서'!$A$7,ROW()*2-2,COLUMN()-1)</f>
        <v>0</v>
      </c>
      <c r="AM16" s="71">
        <f ca="1">OFFSET('일용직 급여 지급 명세서'!$D$7,ROW()*2-1,COLUMN()-5)</f>
        <v>0</v>
      </c>
    </row>
    <row r="17" spans="1:39" ht="13.5">
      <c r="A17" s="71">
        <f ca="1">OFFSET('일용직 급여 지급 명세서'!$A$7,ROW()*2-2,COLUMN()-1)</f>
        <v>17</v>
      </c>
      <c r="B17" s="71">
        <f ca="1">OFFSET('일용직 급여 지급 명세서'!$D$7,ROW()*2-1,COLUMN()-5)</f>
        <v>0</v>
      </c>
      <c r="C17" s="71">
        <f ca="1">OFFSET('일용직 급여 지급 명세서'!$A$7,ROW()*2-2,COLUMN()-1)</f>
        <v>0</v>
      </c>
      <c r="D17" s="71">
        <f ca="1">OFFSET('일용직 급여 지급 명세서'!$A$7,ROW()*2-2,COLUMN()-1)</f>
        <v>0</v>
      </c>
      <c r="P17" s="71">
        <f ca="1">OFFSET('일용직 급여 지급 명세서'!$A$7,ROW()*2-2,COLUMN()-1)</f>
        <v>0</v>
      </c>
      <c r="AK17" s="71">
        <f ca="1">OFFSET('일용직 급여 지급 명세서'!$A$7,ROW()*2-2,COLUMN()-1)</f>
        <v>0</v>
      </c>
      <c r="AL17" s="71">
        <f ca="1">OFFSET('일용직 급여 지급 명세서'!$A$7,ROW()*2-2,COLUMN()-1)</f>
        <v>0</v>
      </c>
      <c r="AM17" s="71">
        <f ca="1">OFFSET('일용직 급여 지급 명세서'!$D$7,ROW()*2-1,COLUMN()-5)</f>
        <v>0</v>
      </c>
    </row>
    <row r="18" spans="1:39" ht="13.5">
      <c r="A18" s="71">
        <f ca="1">OFFSET('일용직 급여 지급 명세서'!$A$7,ROW()*2-2,COLUMN()-1)</f>
        <v>18</v>
      </c>
      <c r="B18" s="71">
        <f ca="1">OFFSET('일용직 급여 지급 명세서'!$D$7,ROW()*2-1,COLUMN()-5)</f>
        <v>0</v>
      </c>
      <c r="C18" s="71">
        <f ca="1">OFFSET('일용직 급여 지급 명세서'!$A$7,ROW()*2-2,COLUMN()-1)</f>
        <v>0</v>
      </c>
      <c r="D18" s="71">
        <f ca="1">OFFSET('일용직 급여 지급 명세서'!$A$7,ROW()*2-2,COLUMN()-1)</f>
        <v>0</v>
      </c>
      <c r="P18" s="71">
        <f ca="1">OFFSET('일용직 급여 지급 명세서'!$A$7,ROW()*2-2,COLUMN()-1)</f>
        <v>0</v>
      </c>
      <c r="AK18" s="71">
        <f ca="1">OFFSET('일용직 급여 지급 명세서'!$A$7,ROW()*2-2,COLUMN()-1)</f>
        <v>0</v>
      </c>
      <c r="AL18" s="71">
        <f ca="1">OFFSET('일용직 급여 지급 명세서'!$A$7,ROW()*2-2,COLUMN()-1)</f>
        <v>0</v>
      </c>
      <c r="AM18" s="71">
        <f ca="1">OFFSET('일용직 급여 지급 명세서'!$D$7,ROW()*2-1,COLUMN()-5)</f>
        <v>0</v>
      </c>
    </row>
    <row r="19" spans="1:39" ht="13.5">
      <c r="A19" s="71">
        <f ca="1">OFFSET('일용직 급여 지급 명세서'!$A$7,ROW()*2-2,COLUMN()-1)</f>
        <v>19</v>
      </c>
      <c r="B19" s="71">
        <f ca="1">OFFSET('일용직 급여 지급 명세서'!$D$7,ROW()*2-1,COLUMN()-5)</f>
        <v>0</v>
      </c>
      <c r="C19" s="71">
        <f ca="1">OFFSET('일용직 급여 지급 명세서'!$A$7,ROW()*2-2,COLUMN()-1)</f>
        <v>0</v>
      </c>
      <c r="D19" s="71">
        <f ca="1">OFFSET('일용직 급여 지급 명세서'!$A$7,ROW()*2-2,COLUMN()-1)</f>
        <v>0</v>
      </c>
      <c r="P19" s="71">
        <f ca="1">OFFSET('일용직 급여 지급 명세서'!$A$7,ROW()*2-2,COLUMN()-1)</f>
        <v>0</v>
      </c>
      <c r="AK19" s="71">
        <f ca="1">OFFSET('일용직 급여 지급 명세서'!$A$7,ROW()*2-2,COLUMN()-1)</f>
        <v>0</v>
      </c>
      <c r="AL19" s="71">
        <f ca="1">OFFSET('일용직 급여 지급 명세서'!$A$7,ROW()*2-2,COLUMN()-1)</f>
        <v>0</v>
      </c>
      <c r="AM19" s="71">
        <f ca="1">OFFSET('일용직 급여 지급 명세서'!$D$7,ROW()*2-1,COLUMN()-5)</f>
        <v>0</v>
      </c>
    </row>
    <row r="20" spans="1:39" ht="13.5">
      <c r="A20" s="71">
        <f ca="1">OFFSET('일용직 급여 지급 명세서'!$A$7,ROW()*2-2,COLUMN()-1)</f>
        <v>20</v>
      </c>
      <c r="B20" s="71">
        <f ca="1">OFFSET('일용직 급여 지급 명세서'!$D$7,ROW()*2-1,COLUMN()-5)</f>
        <v>0</v>
      </c>
      <c r="C20" s="71">
        <f ca="1">OFFSET('일용직 급여 지급 명세서'!$A$7,ROW()*2-2,COLUMN()-1)</f>
        <v>0</v>
      </c>
      <c r="D20" s="71">
        <f ca="1">OFFSET('일용직 급여 지급 명세서'!$A$7,ROW()*2-2,COLUMN()-1)</f>
        <v>0</v>
      </c>
      <c r="P20" s="71">
        <f ca="1">OFFSET('일용직 급여 지급 명세서'!$A$7,ROW()*2-2,COLUMN()-1)</f>
        <v>0</v>
      </c>
      <c r="AK20" s="71">
        <f ca="1">OFFSET('일용직 급여 지급 명세서'!$A$7,ROW()*2-2,COLUMN()-1)</f>
        <v>0</v>
      </c>
      <c r="AL20" s="71">
        <f ca="1">OFFSET('일용직 급여 지급 명세서'!$A$7,ROW()*2-2,COLUMN()-1)</f>
        <v>0</v>
      </c>
      <c r="AM20" s="71">
        <f ca="1">OFFSET('일용직 급여 지급 명세서'!$D$7,ROW()*2-1,COLUMN()-5)</f>
        <v>0</v>
      </c>
    </row>
    <row r="21" spans="1:39" ht="13.5">
      <c r="A21" s="71">
        <f ca="1">OFFSET('일용직 급여 지급 명세서'!$A$7,ROW()*2-2,COLUMN()-1)</f>
        <v>21</v>
      </c>
      <c r="B21" s="71">
        <f ca="1">OFFSET('일용직 급여 지급 명세서'!$D$7,ROW()*2-1,COLUMN()-5)</f>
        <v>0</v>
      </c>
      <c r="C21" s="71">
        <f ca="1">OFFSET('일용직 급여 지급 명세서'!$A$7,ROW()*2-2,COLUMN()-1)</f>
        <v>0</v>
      </c>
      <c r="D21" s="71">
        <f ca="1">OFFSET('일용직 급여 지급 명세서'!$A$7,ROW()*2-2,COLUMN()-1)</f>
        <v>0</v>
      </c>
      <c r="P21" s="71">
        <f ca="1">OFFSET('일용직 급여 지급 명세서'!$A$7,ROW()*2-2,COLUMN()-1)</f>
        <v>0</v>
      </c>
      <c r="AK21" s="71">
        <f ca="1">OFFSET('일용직 급여 지급 명세서'!$A$7,ROW()*2-2,COLUMN()-1)</f>
        <v>0</v>
      </c>
      <c r="AL21" s="71">
        <f ca="1">OFFSET('일용직 급여 지급 명세서'!$A$7,ROW()*2-2,COLUMN()-1)</f>
        <v>0</v>
      </c>
      <c r="AM21" s="71">
        <f ca="1">OFFSET('일용직 급여 지급 명세서'!$D$7,ROW()*2-1,COLUMN()-5)</f>
        <v>0</v>
      </c>
    </row>
    <row r="22" spans="1:39" ht="13.5">
      <c r="A22" s="71">
        <f ca="1">OFFSET('일용직 급여 지급 명세서'!$A$7,ROW()*2-2,COLUMN()-1)</f>
        <v>22</v>
      </c>
      <c r="B22" s="71">
        <f ca="1">OFFSET('일용직 급여 지급 명세서'!$D$7,ROW()*2-1,COLUMN()-5)</f>
        <v>0</v>
      </c>
      <c r="C22" s="71">
        <f ca="1">OFFSET('일용직 급여 지급 명세서'!$A$7,ROW()*2-2,COLUMN()-1)</f>
        <v>0</v>
      </c>
      <c r="D22" s="71">
        <f ca="1">OFFSET('일용직 급여 지급 명세서'!$A$7,ROW()*2-2,COLUMN()-1)</f>
        <v>0</v>
      </c>
      <c r="P22" s="71">
        <f ca="1">OFFSET('일용직 급여 지급 명세서'!$A$7,ROW()*2-2,COLUMN()-1)</f>
        <v>0</v>
      </c>
      <c r="AK22" s="71">
        <f ca="1">OFFSET('일용직 급여 지급 명세서'!$A$7,ROW()*2-2,COLUMN()-1)</f>
        <v>0</v>
      </c>
      <c r="AL22" s="71">
        <f ca="1">OFFSET('일용직 급여 지급 명세서'!$A$7,ROW()*2-2,COLUMN()-1)</f>
        <v>0</v>
      </c>
      <c r="AM22" s="71">
        <f ca="1">OFFSET('일용직 급여 지급 명세서'!$D$7,ROW()*2-1,COLUMN()-5)</f>
        <v>0</v>
      </c>
    </row>
    <row r="23" spans="1:39" ht="13.5">
      <c r="A23" s="71">
        <f ca="1">OFFSET('일용직 급여 지급 명세서'!$A$7,ROW()*2-2,COLUMN()-1)</f>
        <v>23</v>
      </c>
      <c r="B23" s="71">
        <f ca="1">OFFSET('일용직 급여 지급 명세서'!$D$7,ROW()*2-1,COLUMN()-5)</f>
        <v>0</v>
      </c>
      <c r="C23" s="71">
        <f ca="1">OFFSET('일용직 급여 지급 명세서'!$A$7,ROW()*2-2,COLUMN()-1)</f>
        <v>0</v>
      </c>
      <c r="D23" s="71">
        <f ca="1">OFFSET('일용직 급여 지급 명세서'!$A$7,ROW()*2-2,COLUMN()-1)</f>
        <v>0</v>
      </c>
      <c r="P23" s="71">
        <f ca="1">OFFSET('일용직 급여 지급 명세서'!$A$7,ROW()*2-2,COLUMN()-1)</f>
        <v>0</v>
      </c>
      <c r="AK23" s="71">
        <f ca="1">OFFSET('일용직 급여 지급 명세서'!$A$7,ROW()*2-2,COLUMN()-1)</f>
        <v>0</v>
      </c>
      <c r="AL23" s="71">
        <f ca="1">OFFSET('일용직 급여 지급 명세서'!$A$7,ROW()*2-2,COLUMN()-1)</f>
        <v>0</v>
      </c>
      <c r="AM23" s="71">
        <f ca="1">OFFSET('일용직 급여 지급 명세서'!$D$7,ROW()*2-1,COLUMN()-5)</f>
        <v>0</v>
      </c>
    </row>
    <row r="24" spans="1:39" ht="13.5">
      <c r="A24" s="71">
        <f ca="1">OFFSET('일용직 급여 지급 명세서'!$A$7,ROW()*2-2,COLUMN()-1)</f>
        <v>24</v>
      </c>
      <c r="B24" s="71">
        <f ca="1">OFFSET('일용직 급여 지급 명세서'!$D$7,ROW()*2-1,COLUMN()-5)</f>
        <v>0</v>
      </c>
      <c r="C24" s="71">
        <f ca="1">OFFSET('일용직 급여 지급 명세서'!$A$7,ROW()*2-2,COLUMN()-1)</f>
        <v>0</v>
      </c>
      <c r="D24" s="71">
        <f ca="1">OFFSET('일용직 급여 지급 명세서'!$A$7,ROW()*2-2,COLUMN()-1)</f>
        <v>0</v>
      </c>
      <c r="P24" s="71">
        <f ca="1">OFFSET('일용직 급여 지급 명세서'!$A$7,ROW()*2-2,COLUMN()-1)</f>
        <v>0</v>
      </c>
      <c r="AK24" s="71">
        <f ca="1">OFFSET('일용직 급여 지급 명세서'!$A$7,ROW()*2-2,COLUMN()-1)</f>
        <v>0</v>
      </c>
      <c r="AL24" s="71">
        <f ca="1">OFFSET('일용직 급여 지급 명세서'!$A$7,ROW()*2-2,COLUMN()-1)</f>
        <v>0</v>
      </c>
      <c r="AM24" s="71">
        <f ca="1">OFFSET('일용직 급여 지급 명세서'!$D$7,ROW()*2-1,COLUMN()-5)</f>
        <v>0</v>
      </c>
    </row>
    <row r="25" spans="1:39" ht="13.5">
      <c r="A25" s="71">
        <f ca="1">OFFSET('일용직 급여 지급 명세서'!$A$7,ROW()*2-2,COLUMN()-1)</f>
        <v>25</v>
      </c>
      <c r="B25" s="71">
        <f ca="1">OFFSET('일용직 급여 지급 명세서'!$D$7,ROW()*2-1,COLUMN()-5)</f>
        <v>0</v>
      </c>
      <c r="C25" s="71">
        <f ca="1">OFFSET('일용직 급여 지급 명세서'!$A$7,ROW()*2-2,COLUMN()-1)</f>
        <v>0</v>
      </c>
      <c r="D25" s="71">
        <f ca="1">OFFSET('일용직 급여 지급 명세서'!$A$7,ROW()*2-2,COLUMN()-1)</f>
        <v>0</v>
      </c>
      <c r="P25" s="71">
        <f ca="1">OFFSET('일용직 급여 지급 명세서'!$A$7,ROW()*2-2,COLUMN()-1)</f>
        <v>0</v>
      </c>
      <c r="AK25" s="71">
        <f ca="1">OFFSET('일용직 급여 지급 명세서'!$A$7,ROW()*2-2,COLUMN()-1)</f>
        <v>0</v>
      </c>
      <c r="AL25" s="71">
        <f ca="1">OFFSET('일용직 급여 지급 명세서'!$A$7,ROW()*2-2,COLUMN()-1)</f>
        <v>0</v>
      </c>
      <c r="AM25" s="71">
        <f ca="1">OFFSET('일용직 급여 지급 명세서'!$D$7,ROW()*2-1,COLUMN()-5)</f>
        <v>0</v>
      </c>
    </row>
    <row r="26" spans="1:39" ht="13.5">
      <c r="A26" s="71">
        <f ca="1">OFFSET('일용직 급여 지급 명세서'!$A$7,ROW()*2-2,COLUMN()-1)</f>
        <v>26</v>
      </c>
      <c r="B26" s="71">
        <f ca="1">OFFSET('일용직 급여 지급 명세서'!$D$7,ROW()*2-1,COLUMN()-5)</f>
        <v>0</v>
      </c>
      <c r="C26" s="71">
        <f ca="1">OFFSET('일용직 급여 지급 명세서'!$A$7,ROW()*2-2,COLUMN()-1)</f>
        <v>0</v>
      </c>
      <c r="D26" s="71">
        <f ca="1">OFFSET('일용직 급여 지급 명세서'!$A$7,ROW()*2-2,COLUMN()-1)</f>
        <v>0</v>
      </c>
      <c r="P26" s="71">
        <f ca="1">OFFSET('일용직 급여 지급 명세서'!$A$7,ROW()*2-2,COLUMN()-1)</f>
        <v>0</v>
      </c>
      <c r="AK26" s="71">
        <f ca="1">OFFSET('일용직 급여 지급 명세서'!$A$7,ROW()*2-2,COLUMN()-1)</f>
        <v>0</v>
      </c>
      <c r="AL26" s="71">
        <f ca="1">OFFSET('일용직 급여 지급 명세서'!$A$7,ROW()*2-2,COLUMN()-1)</f>
        <v>0</v>
      </c>
      <c r="AM26" s="71">
        <f ca="1">OFFSET('일용직 급여 지급 명세서'!$D$7,ROW()*2-1,COLUMN()-5)</f>
        <v>0</v>
      </c>
    </row>
    <row r="27" spans="1:39" ht="13.5">
      <c r="A27" s="71">
        <f ca="1">OFFSET('일용직 급여 지급 명세서'!$A$7,ROW()*2-2,COLUMN()-1)</f>
        <v>27</v>
      </c>
      <c r="B27" s="71">
        <f ca="1">OFFSET('일용직 급여 지급 명세서'!$D$7,ROW()*2-1,COLUMN()-5)</f>
        <v>0</v>
      </c>
      <c r="C27" s="71">
        <f ca="1">OFFSET('일용직 급여 지급 명세서'!$A$7,ROW()*2-2,COLUMN()-1)</f>
        <v>0</v>
      </c>
      <c r="D27" s="71">
        <f ca="1">OFFSET('일용직 급여 지급 명세서'!$A$7,ROW()*2-2,COLUMN()-1)</f>
        <v>0</v>
      </c>
      <c r="P27" s="71">
        <f ca="1">OFFSET('일용직 급여 지급 명세서'!$A$7,ROW()*2-2,COLUMN()-1)</f>
        <v>0</v>
      </c>
      <c r="AK27" s="71">
        <f ca="1">OFFSET('일용직 급여 지급 명세서'!$A$7,ROW()*2-2,COLUMN()-1)</f>
        <v>0</v>
      </c>
      <c r="AL27" s="71">
        <f ca="1">OFFSET('일용직 급여 지급 명세서'!$A$7,ROW()*2-2,COLUMN()-1)</f>
        <v>0</v>
      </c>
      <c r="AM27" s="71">
        <f ca="1">OFFSET('일용직 급여 지급 명세서'!$D$7,ROW()*2-1,COLUMN()-5)</f>
        <v>0</v>
      </c>
    </row>
    <row r="28" spans="1:39" ht="13.5">
      <c r="A28" s="71">
        <f ca="1">OFFSET('일용직 급여 지급 명세서'!$A$7,ROW()*2-2,COLUMN()-1)</f>
        <v>28</v>
      </c>
      <c r="B28" s="71">
        <f ca="1">OFFSET('일용직 급여 지급 명세서'!$D$7,ROW()*2-1,COLUMN()-5)</f>
        <v>0</v>
      </c>
      <c r="C28" s="71">
        <f ca="1">OFFSET('일용직 급여 지급 명세서'!$A$7,ROW()*2-2,COLUMN()-1)</f>
        <v>0</v>
      </c>
      <c r="D28" s="71">
        <f ca="1">OFFSET('일용직 급여 지급 명세서'!$A$7,ROW()*2-2,COLUMN()-1)</f>
        <v>0</v>
      </c>
      <c r="P28" s="71">
        <f ca="1">OFFSET('일용직 급여 지급 명세서'!$A$7,ROW()*2-2,COLUMN()-1)</f>
        <v>0</v>
      </c>
      <c r="AK28" s="71">
        <f ca="1">OFFSET('일용직 급여 지급 명세서'!$A$7,ROW()*2-2,COLUMN()-1)</f>
        <v>0</v>
      </c>
      <c r="AL28" s="71">
        <f ca="1">OFFSET('일용직 급여 지급 명세서'!$A$7,ROW()*2-2,COLUMN()-1)</f>
        <v>0</v>
      </c>
      <c r="AM28" s="71">
        <f ca="1">OFFSET('일용직 급여 지급 명세서'!$D$7,ROW()*2-1,COLUMN()-5)</f>
        <v>0</v>
      </c>
    </row>
    <row r="29" spans="1:39" ht="13.5">
      <c r="A29" s="71">
        <f ca="1">OFFSET('일용직 급여 지급 명세서'!$A$7,ROW()*2-2,COLUMN()-1)</f>
        <v>29</v>
      </c>
      <c r="B29" s="71">
        <f ca="1">OFFSET('일용직 급여 지급 명세서'!$D$7,ROW()*2-1,COLUMN()-5)</f>
        <v>0</v>
      </c>
      <c r="C29" s="71">
        <f ca="1">OFFSET('일용직 급여 지급 명세서'!$A$7,ROW()*2-2,COLUMN()-1)</f>
        <v>0</v>
      </c>
      <c r="D29" s="71">
        <f ca="1">OFFSET('일용직 급여 지급 명세서'!$A$7,ROW()*2-2,COLUMN()-1)</f>
        <v>0</v>
      </c>
      <c r="P29" s="71">
        <f ca="1">OFFSET('일용직 급여 지급 명세서'!$A$7,ROW()*2-2,COLUMN()-1)</f>
        <v>0</v>
      </c>
      <c r="AK29" s="71">
        <f ca="1">OFFSET('일용직 급여 지급 명세서'!$A$7,ROW()*2-2,COLUMN()-1)</f>
        <v>0</v>
      </c>
      <c r="AL29" s="71">
        <f ca="1">OFFSET('일용직 급여 지급 명세서'!$A$7,ROW()*2-2,COLUMN()-1)</f>
        <v>0</v>
      </c>
      <c r="AM29" s="71">
        <f ca="1">OFFSET('일용직 급여 지급 명세서'!$D$7,ROW()*2-1,COLUMN()-5)</f>
        <v>0</v>
      </c>
    </row>
    <row r="30" spans="1:39" ht="13.5">
      <c r="A30" s="71">
        <f ca="1">OFFSET('일용직 급여 지급 명세서'!$A$7,ROW()*2-2,COLUMN()-1)</f>
        <v>30</v>
      </c>
      <c r="B30" s="71">
        <f ca="1">OFFSET('일용직 급여 지급 명세서'!$D$7,ROW()*2-1,COLUMN()-5)</f>
        <v>0</v>
      </c>
      <c r="C30" s="71">
        <f ca="1">OFFSET('일용직 급여 지급 명세서'!$A$7,ROW()*2-2,COLUMN()-1)</f>
        <v>0</v>
      </c>
      <c r="D30" s="71">
        <f ca="1">OFFSET('일용직 급여 지급 명세서'!$A$7,ROW()*2-2,COLUMN()-1)</f>
        <v>0</v>
      </c>
      <c r="P30" s="71">
        <f ca="1">OFFSET('일용직 급여 지급 명세서'!$A$7,ROW()*2-2,COLUMN()-1)</f>
        <v>0</v>
      </c>
      <c r="AK30" s="71">
        <f ca="1">OFFSET('일용직 급여 지급 명세서'!$A$7,ROW()*2-2,COLUMN()-1)</f>
        <v>0</v>
      </c>
      <c r="AL30" s="71">
        <f ca="1">OFFSET('일용직 급여 지급 명세서'!$A$7,ROW()*2-2,COLUMN()-1)</f>
        <v>0</v>
      </c>
      <c r="AM30" s="71">
        <f ca="1">OFFSET('일용직 급여 지급 명세서'!$D$7,ROW()*2-1,COLUMN()-5)</f>
        <v>0</v>
      </c>
    </row>
    <row r="31" spans="1:39" ht="13.5">
      <c r="A31" s="71">
        <f ca="1">OFFSET('일용직 급여 지급 명세서'!$A$7,ROW()*2-2,COLUMN()-1)</f>
        <v>31</v>
      </c>
      <c r="B31" s="71">
        <f ca="1">OFFSET('일용직 급여 지급 명세서'!$D$7,ROW()*2-1,COLUMN()-5)</f>
        <v>0</v>
      </c>
      <c r="C31" s="71">
        <f ca="1">OFFSET('일용직 급여 지급 명세서'!$A$7,ROW()*2-2,COLUMN()-1)</f>
        <v>0</v>
      </c>
      <c r="D31" s="71">
        <f ca="1">OFFSET('일용직 급여 지급 명세서'!$A$7,ROW()*2-2,COLUMN()-1)</f>
        <v>0</v>
      </c>
      <c r="P31" s="71">
        <f ca="1">OFFSET('일용직 급여 지급 명세서'!$A$7,ROW()*2-2,COLUMN()-1)</f>
        <v>0</v>
      </c>
      <c r="AK31" s="71">
        <f ca="1">OFFSET('일용직 급여 지급 명세서'!$A$7,ROW()*2-2,COLUMN()-1)</f>
        <v>0</v>
      </c>
      <c r="AL31" s="71">
        <f ca="1">OFFSET('일용직 급여 지급 명세서'!$A$7,ROW()*2-2,COLUMN()-1)</f>
        <v>0</v>
      </c>
      <c r="AM31" s="71">
        <f ca="1">OFFSET('일용직 급여 지급 명세서'!$D$7,ROW()*2-1,COLUMN()-5)</f>
        <v>0</v>
      </c>
    </row>
    <row r="32" spans="1:39" ht="13.5">
      <c r="A32" s="71">
        <f ca="1">OFFSET('일용직 급여 지급 명세서'!$A$7,ROW()*2-2,COLUMN()-1)</f>
        <v>32</v>
      </c>
      <c r="B32" s="71">
        <f ca="1">OFFSET('일용직 급여 지급 명세서'!$D$7,ROW()*2-1,COLUMN()-5)</f>
        <v>0</v>
      </c>
      <c r="C32" s="71">
        <f ca="1">OFFSET('일용직 급여 지급 명세서'!$A$7,ROW()*2-2,COLUMN()-1)</f>
        <v>0</v>
      </c>
      <c r="D32" s="71">
        <f ca="1">OFFSET('일용직 급여 지급 명세서'!$A$7,ROW()*2-2,COLUMN()-1)</f>
        <v>0</v>
      </c>
      <c r="P32" s="71">
        <f ca="1">OFFSET('일용직 급여 지급 명세서'!$A$7,ROW()*2-2,COLUMN()-1)</f>
        <v>0</v>
      </c>
      <c r="AK32" s="71">
        <f ca="1">OFFSET('일용직 급여 지급 명세서'!$A$7,ROW()*2-2,COLUMN()-1)</f>
        <v>0</v>
      </c>
      <c r="AL32" s="71">
        <f ca="1">OFFSET('일용직 급여 지급 명세서'!$A$7,ROW()*2-2,COLUMN()-1)</f>
        <v>0</v>
      </c>
      <c r="AM32" s="71">
        <f ca="1">OFFSET('일용직 급여 지급 명세서'!$D$7,ROW()*2-1,COLUMN()-5)</f>
        <v>0</v>
      </c>
    </row>
    <row r="33" spans="1:39" ht="13.5">
      <c r="A33" s="71">
        <f ca="1">OFFSET('일용직 급여 지급 명세서'!$A$7,ROW()*2-2,COLUMN()-1)</f>
        <v>33</v>
      </c>
      <c r="B33" s="71">
        <f ca="1">OFFSET('일용직 급여 지급 명세서'!$D$7,ROW()*2-1,COLUMN()-5)</f>
        <v>0</v>
      </c>
      <c r="C33" s="71">
        <f ca="1">OFFSET('일용직 급여 지급 명세서'!$A$7,ROW()*2-2,COLUMN()-1)</f>
        <v>0</v>
      </c>
      <c r="D33" s="71">
        <f ca="1">OFFSET('일용직 급여 지급 명세서'!$A$7,ROW()*2-2,COLUMN()-1)</f>
        <v>0</v>
      </c>
      <c r="P33" s="71">
        <f ca="1">OFFSET('일용직 급여 지급 명세서'!$A$7,ROW()*2-2,COLUMN()-1)</f>
        <v>0</v>
      </c>
      <c r="AK33" s="71">
        <f ca="1">OFFSET('일용직 급여 지급 명세서'!$A$7,ROW()*2-2,COLUMN()-1)</f>
        <v>0</v>
      </c>
      <c r="AL33" s="71">
        <f ca="1">OFFSET('일용직 급여 지급 명세서'!$A$7,ROW()*2-2,COLUMN()-1)</f>
        <v>0</v>
      </c>
      <c r="AM33" s="71">
        <f ca="1">OFFSET('일용직 급여 지급 명세서'!$D$7,ROW()*2-1,COLUMN()-5)</f>
        <v>0</v>
      </c>
    </row>
    <row r="34" spans="1:39" ht="13.5">
      <c r="A34" s="71">
        <f ca="1">OFFSET('일용직 급여 지급 명세서'!$A$7,ROW()*2-2,COLUMN()-1)</f>
        <v>34</v>
      </c>
      <c r="B34" s="71">
        <f ca="1">OFFSET('일용직 급여 지급 명세서'!$D$7,ROW()*2-1,COLUMN()-5)</f>
        <v>0</v>
      </c>
      <c r="C34" s="71">
        <f ca="1">OFFSET('일용직 급여 지급 명세서'!$A$7,ROW()*2-2,COLUMN()-1)</f>
        <v>0</v>
      </c>
      <c r="D34" s="71">
        <f ca="1">OFFSET('일용직 급여 지급 명세서'!$A$7,ROW()*2-2,COLUMN()-1)</f>
        <v>0</v>
      </c>
      <c r="P34" s="71">
        <f ca="1">OFFSET('일용직 급여 지급 명세서'!$A$7,ROW()*2-2,COLUMN()-1)</f>
        <v>0</v>
      </c>
      <c r="AK34" s="71">
        <f ca="1">OFFSET('일용직 급여 지급 명세서'!$A$7,ROW()*2-2,COLUMN()-1)</f>
        <v>0</v>
      </c>
      <c r="AL34" s="71">
        <f ca="1">OFFSET('일용직 급여 지급 명세서'!$A$7,ROW()*2-2,COLUMN()-1)</f>
        <v>0</v>
      </c>
      <c r="AM34" s="71">
        <f ca="1">OFFSET('일용직 급여 지급 명세서'!$D$7,ROW()*2-1,COLUMN()-5)</f>
        <v>0</v>
      </c>
    </row>
    <row r="35" spans="1:39" ht="13.5">
      <c r="A35" s="71">
        <f ca="1">OFFSET('일용직 급여 지급 명세서'!$A$7,ROW()*2-2,COLUMN()-1)</f>
        <v>35</v>
      </c>
      <c r="B35" s="71">
        <f ca="1">OFFSET('일용직 급여 지급 명세서'!$D$7,ROW()*2-1,COLUMN()-5)</f>
        <v>0</v>
      </c>
      <c r="C35" s="71">
        <f ca="1">OFFSET('일용직 급여 지급 명세서'!$A$7,ROW()*2-2,COLUMN()-1)</f>
        <v>0</v>
      </c>
      <c r="D35" s="71">
        <f ca="1">OFFSET('일용직 급여 지급 명세서'!$A$7,ROW()*2-2,COLUMN()-1)</f>
        <v>0</v>
      </c>
      <c r="P35" s="71">
        <f ca="1">OFFSET('일용직 급여 지급 명세서'!$A$7,ROW()*2-2,COLUMN()-1)</f>
        <v>0</v>
      </c>
      <c r="AK35" s="71">
        <f ca="1">OFFSET('일용직 급여 지급 명세서'!$A$7,ROW()*2-2,COLUMN()-1)</f>
        <v>0</v>
      </c>
      <c r="AL35" s="71">
        <f ca="1">OFFSET('일용직 급여 지급 명세서'!$A$7,ROW()*2-2,COLUMN()-1)</f>
        <v>0</v>
      </c>
      <c r="AM35" s="71">
        <f ca="1">OFFSET('일용직 급여 지급 명세서'!$D$7,ROW()*2-1,COLUMN()-5)</f>
        <v>0</v>
      </c>
    </row>
    <row r="36" spans="1:39" ht="13.5">
      <c r="A36" s="71">
        <f ca="1">OFFSET('일용직 급여 지급 명세서'!$A$7,ROW()*2-2,COLUMN()-1)</f>
        <v>36</v>
      </c>
      <c r="B36" s="71">
        <f ca="1">OFFSET('일용직 급여 지급 명세서'!$D$7,ROW()*2-1,COLUMN()-5)</f>
        <v>0</v>
      </c>
      <c r="C36" s="71">
        <f ca="1">OFFSET('일용직 급여 지급 명세서'!$A$7,ROW()*2-2,COLUMN()-1)</f>
        <v>0</v>
      </c>
      <c r="D36" s="71">
        <f ca="1">OFFSET('일용직 급여 지급 명세서'!$A$7,ROW()*2-2,COLUMN()-1)</f>
        <v>0</v>
      </c>
      <c r="P36" s="71">
        <f ca="1">OFFSET('일용직 급여 지급 명세서'!$A$7,ROW()*2-2,COLUMN()-1)</f>
        <v>0</v>
      </c>
      <c r="AK36" s="71">
        <f ca="1">OFFSET('일용직 급여 지급 명세서'!$A$7,ROW()*2-2,COLUMN()-1)</f>
        <v>0</v>
      </c>
      <c r="AL36" s="71">
        <f ca="1">OFFSET('일용직 급여 지급 명세서'!$A$7,ROW()*2-2,COLUMN()-1)</f>
        <v>0</v>
      </c>
      <c r="AM36" s="71">
        <f ca="1">OFFSET('일용직 급여 지급 명세서'!$D$7,ROW()*2-1,COLUMN()-5)</f>
        <v>0</v>
      </c>
    </row>
    <row r="37" spans="1:39" ht="13.5">
      <c r="A37" s="71">
        <f ca="1">OFFSET('일용직 급여 지급 명세서'!$A$7,ROW()*2-2,COLUMN()-1)</f>
        <v>37</v>
      </c>
      <c r="B37" s="71">
        <f ca="1">OFFSET('일용직 급여 지급 명세서'!$D$7,ROW()*2-1,COLUMN()-5)</f>
        <v>0</v>
      </c>
      <c r="C37" s="71">
        <f ca="1">OFFSET('일용직 급여 지급 명세서'!$A$7,ROW()*2-2,COLUMN()-1)</f>
        <v>0</v>
      </c>
      <c r="D37" s="71">
        <f ca="1">OFFSET('일용직 급여 지급 명세서'!$A$7,ROW()*2-2,COLUMN()-1)</f>
        <v>0</v>
      </c>
      <c r="P37" s="71">
        <f ca="1">OFFSET('일용직 급여 지급 명세서'!$A$7,ROW()*2-2,COLUMN()-1)</f>
        <v>0</v>
      </c>
      <c r="AK37" s="71">
        <f ca="1">OFFSET('일용직 급여 지급 명세서'!$A$7,ROW()*2-2,COLUMN()-1)</f>
        <v>0</v>
      </c>
      <c r="AL37" s="71">
        <f ca="1">OFFSET('일용직 급여 지급 명세서'!$A$7,ROW()*2-2,COLUMN()-1)</f>
        <v>0</v>
      </c>
      <c r="AM37" s="71">
        <f ca="1">OFFSET('일용직 급여 지급 명세서'!$D$7,ROW()*2-1,COLUMN()-5)</f>
        <v>0</v>
      </c>
    </row>
    <row r="38" spans="1:39" ht="13.5">
      <c r="A38" s="71">
        <f ca="1">OFFSET('일용직 급여 지급 명세서'!$A$7,ROW()*2-2,COLUMN()-1)</f>
        <v>38</v>
      </c>
      <c r="B38" s="71">
        <f ca="1">OFFSET('일용직 급여 지급 명세서'!$D$7,ROW()*2-1,COLUMN()-5)</f>
        <v>0</v>
      </c>
      <c r="C38" s="71">
        <f ca="1">OFFSET('일용직 급여 지급 명세서'!$A$7,ROW()*2-2,COLUMN()-1)</f>
        <v>0</v>
      </c>
      <c r="D38" s="71">
        <f ca="1">OFFSET('일용직 급여 지급 명세서'!$A$7,ROW()*2-2,COLUMN()-1)</f>
        <v>0</v>
      </c>
      <c r="P38" s="71">
        <f ca="1">OFFSET('일용직 급여 지급 명세서'!$A$7,ROW()*2-2,COLUMN()-1)</f>
        <v>0</v>
      </c>
      <c r="AK38" s="71">
        <f ca="1">OFFSET('일용직 급여 지급 명세서'!$A$7,ROW()*2-2,COLUMN()-1)</f>
        <v>0</v>
      </c>
      <c r="AL38" s="71">
        <f ca="1">OFFSET('일용직 급여 지급 명세서'!$A$7,ROW()*2-2,COLUMN()-1)</f>
        <v>0</v>
      </c>
      <c r="AM38" s="71">
        <f ca="1">OFFSET('일용직 급여 지급 명세서'!$D$7,ROW()*2-1,COLUMN()-5)</f>
        <v>0</v>
      </c>
    </row>
    <row r="39" spans="1:39" ht="13.5">
      <c r="A39" s="71">
        <f ca="1">OFFSET('일용직 급여 지급 명세서'!$A$7,ROW()*2-2,COLUMN()-1)</f>
        <v>39</v>
      </c>
      <c r="B39" s="71">
        <f ca="1">OFFSET('일용직 급여 지급 명세서'!$D$7,ROW()*2-1,COLUMN()-5)</f>
        <v>0</v>
      </c>
      <c r="C39" s="71">
        <f ca="1">OFFSET('일용직 급여 지급 명세서'!$A$7,ROW()*2-2,COLUMN()-1)</f>
        <v>0</v>
      </c>
      <c r="D39" s="71">
        <f ca="1">OFFSET('일용직 급여 지급 명세서'!$A$7,ROW()*2-2,COLUMN()-1)</f>
        <v>0</v>
      </c>
      <c r="P39" s="71">
        <f ca="1">OFFSET('일용직 급여 지급 명세서'!$A$7,ROW()*2-2,COLUMN()-1)</f>
        <v>0</v>
      </c>
      <c r="AK39" s="71">
        <f ca="1">OFFSET('일용직 급여 지급 명세서'!$A$7,ROW()*2-2,COLUMN()-1)</f>
        <v>0</v>
      </c>
      <c r="AL39" s="71">
        <f ca="1">OFFSET('일용직 급여 지급 명세서'!$A$7,ROW()*2-2,COLUMN()-1)</f>
        <v>0</v>
      </c>
      <c r="AM39" s="71">
        <f ca="1">OFFSET('일용직 급여 지급 명세서'!$D$7,ROW()*2-1,COLUMN()-5)</f>
        <v>0</v>
      </c>
    </row>
    <row r="40" spans="1:39" ht="13.5">
      <c r="A40" s="71">
        <f ca="1">OFFSET('일용직 급여 지급 명세서'!$A$7,ROW()*2-2,COLUMN()-1)</f>
        <v>40</v>
      </c>
      <c r="B40" s="71">
        <f ca="1">OFFSET('일용직 급여 지급 명세서'!$D$7,ROW()*2-1,COLUMN()-5)</f>
        <v>0</v>
      </c>
      <c r="C40" s="71">
        <f ca="1">OFFSET('일용직 급여 지급 명세서'!$A$7,ROW()*2-2,COLUMN()-1)</f>
        <v>0</v>
      </c>
      <c r="D40" s="71">
        <f ca="1">OFFSET('일용직 급여 지급 명세서'!$A$7,ROW()*2-2,COLUMN()-1)</f>
        <v>0</v>
      </c>
      <c r="P40" s="71">
        <f ca="1">OFFSET('일용직 급여 지급 명세서'!$A$7,ROW()*2-2,COLUMN()-1)</f>
        <v>0</v>
      </c>
      <c r="AK40" s="71">
        <f ca="1">OFFSET('일용직 급여 지급 명세서'!$A$7,ROW()*2-2,COLUMN()-1)</f>
        <v>0</v>
      </c>
      <c r="AL40" s="71">
        <f ca="1">OFFSET('일용직 급여 지급 명세서'!$A$7,ROW()*2-2,COLUMN()-1)</f>
        <v>0</v>
      </c>
      <c r="AM40" s="71">
        <f ca="1">OFFSET('일용직 급여 지급 명세서'!$D$7,ROW()*2-1,COLUMN()-5)</f>
        <v>0</v>
      </c>
    </row>
    <row r="41" spans="1:39" ht="13.5">
      <c r="A41" s="71">
        <f ca="1">OFFSET('일용직 급여 지급 명세서'!$A$7,ROW()*2-2,COLUMN()-1)</f>
        <v>41</v>
      </c>
      <c r="B41" s="71">
        <f ca="1">OFFSET('일용직 급여 지급 명세서'!$D$7,ROW()*2-1,COLUMN()-5)</f>
        <v>0</v>
      </c>
      <c r="C41" s="71">
        <f ca="1">OFFSET('일용직 급여 지급 명세서'!$A$7,ROW()*2-2,COLUMN()-1)</f>
        <v>0</v>
      </c>
      <c r="D41" s="71">
        <f ca="1">OFFSET('일용직 급여 지급 명세서'!$A$7,ROW()*2-2,COLUMN()-1)</f>
        <v>0</v>
      </c>
      <c r="P41" s="71">
        <f ca="1">OFFSET('일용직 급여 지급 명세서'!$A$7,ROW()*2-2,COLUMN()-1)</f>
        <v>0</v>
      </c>
      <c r="AK41" s="71">
        <f ca="1">OFFSET('일용직 급여 지급 명세서'!$A$7,ROW()*2-2,COLUMN()-1)</f>
        <v>0</v>
      </c>
      <c r="AL41" s="71">
        <f ca="1">OFFSET('일용직 급여 지급 명세서'!$A$7,ROW()*2-2,COLUMN()-1)</f>
        <v>0</v>
      </c>
      <c r="AM41" s="71">
        <f ca="1">OFFSET('일용직 급여 지급 명세서'!$D$7,ROW()*2-1,COLUMN()-5)</f>
        <v>0</v>
      </c>
    </row>
    <row r="42" spans="1:39" ht="13.5">
      <c r="A42" s="71">
        <f ca="1">OFFSET('일용직 급여 지급 명세서'!$A$7,ROW()*2-2,COLUMN()-1)</f>
        <v>42</v>
      </c>
      <c r="B42" s="71">
        <f ca="1">OFFSET('일용직 급여 지급 명세서'!$D$7,ROW()*2-1,COLUMN()-5)</f>
        <v>0</v>
      </c>
      <c r="C42" s="71">
        <f ca="1">OFFSET('일용직 급여 지급 명세서'!$A$7,ROW()*2-2,COLUMN()-1)</f>
        <v>0</v>
      </c>
      <c r="D42" s="71">
        <f ca="1">OFFSET('일용직 급여 지급 명세서'!$A$7,ROW()*2-2,COLUMN()-1)</f>
        <v>0</v>
      </c>
      <c r="P42" s="71">
        <f ca="1">OFFSET('일용직 급여 지급 명세서'!$A$7,ROW()*2-2,COLUMN()-1)</f>
        <v>0</v>
      </c>
      <c r="AK42" s="71">
        <f ca="1">OFFSET('일용직 급여 지급 명세서'!$A$7,ROW()*2-2,COLUMN()-1)</f>
        <v>0</v>
      </c>
      <c r="AL42" s="71">
        <f ca="1">OFFSET('일용직 급여 지급 명세서'!$A$7,ROW()*2-2,COLUMN()-1)</f>
        <v>0</v>
      </c>
      <c r="AM42" s="71">
        <f ca="1">OFFSET('일용직 급여 지급 명세서'!$D$7,ROW()*2-1,COLUMN()-5)</f>
        <v>0</v>
      </c>
    </row>
    <row r="43" spans="1:39" ht="13.5">
      <c r="A43" s="71">
        <f ca="1">OFFSET('일용직 급여 지급 명세서'!$A$7,ROW()*2-2,COLUMN()-1)</f>
        <v>43</v>
      </c>
      <c r="B43" s="71">
        <f ca="1">OFFSET('일용직 급여 지급 명세서'!$D$7,ROW()*2-1,COLUMN()-5)</f>
        <v>0</v>
      </c>
      <c r="C43" s="71">
        <f ca="1">OFFSET('일용직 급여 지급 명세서'!$A$7,ROW()*2-2,COLUMN()-1)</f>
        <v>0</v>
      </c>
      <c r="D43" s="71">
        <f ca="1">OFFSET('일용직 급여 지급 명세서'!$A$7,ROW()*2-2,COLUMN()-1)</f>
        <v>0</v>
      </c>
      <c r="P43" s="71">
        <f ca="1">OFFSET('일용직 급여 지급 명세서'!$A$7,ROW()*2-2,COLUMN()-1)</f>
        <v>0</v>
      </c>
      <c r="AK43" s="71">
        <f ca="1">OFFSET('일용직 급여 지급 명세서'!$A$7,ROW()*2-2,COLUMN()-1)</f>
        <v>0</v>
      </c>
      <c r="AL43" s="71">
        <f ca="1">OFFSET('일용직 급여 지급 명세서'!$A$7,ROW()*2-2,COLUMN()-1)</f>
        <v>0</v>
      </c>
      <c r="AM43" s="71">
        <f ca="1">OFFSET('일용직 급여 지급 명세서'!$D$7,ROW()*2-1,COLUMN()-5)</f>
        <v>0</v>
      </c>
    </row>
    <row r="44" spans="1:39" ht="13.5">
      <c r="A44" s="71">
        <f ca="1">OFFSET('일용직 급여 지급 명세서'!$A$7,ROW()*2-2,COLUMN()-1)</f>
        <v>44</v>
      </c>
      <c r="B44" s="71">
        <f ca="1">OFFSET('일용직 급여 지급 명세서'!$D$7,ROW()*2-1,COLUMN()-5)</f>
        <v>0</v>
      </c>
      <c r="C44" s="71">
        <f ca="1">OFFSET('일용직 급여 지급 명세서'!$A$7,ROW()*2-2,COLUMN()-1)</f>
        <v>0</v>
      </c>
      <c r="D44" s="71">
        <f ca="1">OFFSET('일용직 급여 지급 명세서'!$A$7,ROW()*2-2,COLUMN()-1)</f>
        <v>0</v>
      </c>
      <c r="P44" s="71">
        <f ca="1">OFFSET('일용직 급여 지급 명세서'!$A$7,ROW()*2-2,COLUMN()-1)</f>
        <v>0</v>
      </c>
      <c r="AK44" s="71">
        <f ca="1">OFFSET('일용직 급여 지급 명세서'!$A$7,ROW()*2-2,COLUMN()-1)</f>
        <v>0</v>
      </c>
      <c r="AL44" s="71">
        <f ca="1">OFFSET('일용직 급여 지급 명세서'!$A$7,ROW()*2-2,COLUMN()-1)</f>
        <v>0</v>
      </c>
      <c r="AM44" s="71">
        <f ca="1">OFFSET('일용직 급여 지급 명세서'!$D$7,ROW()*2-1,COLUMN()-5)</f>
        <v>0</v>
      </c>
    </row>
    <row r="45" spans="1:39" ht="13.5">
      <c r="A45" s="71">
        <f ca="1">OFFSET('일용직 급여 지급 명세서'!$A$7,ROW()*2-2,COLUMN()-1)</f>
        <v>45</v>
      </c>
      <c r="B45" s="71">
        <f ca="1">OFFSET('일용직 급여 지급 명세서'!$D$7,ROW()*2-1,COLUMN()-5)</f>
        <v>0</v>
      </c>
      <c r="C45" s="71">
        <f ca="1">OFFSET('일용직 급여 지급 명세서'!$A$7,ROW()*2-2,COLUMN()-1)</f>
        <v>0</v>
      </c>
      <c r="D45" s="71">
        <f ca="1">OFFSET('일용직 급여 지급 명세서'!$A$7,ROW()*2-2,COLUMN()-1)</f>
        <v>0</v>
      </c>
      <c r="P45" s="71">
        <f ca="1">OFFSET('일용직 급여 지급 명세서'!$A$7,ROW()*2-2,COLUMN()-1)</f>
        <v>0</v>
      </c>
      <c r="AK45" s="71">
        <f ca="1">OFFSET('일용직 급여 지급 명세서'!$A$7,ROW()*2-2,COLUMN()-1)</f>
        <v>0</v>
      </c>
      <c r="AL45" s="71">
        <f ca="1">OFFSET('일용직 급여 지급 명세서'!$A$7,ROW()*2-2,COLUMN()-1)</f>
        <v>0</v>
      </c>
      <c r="AM45" s="71">
        <f ca="1">OFFSET('일용직 급여 지급 명세서'!$D$7,ROW()*2-1,COLUMN()-5)</f>
        <v>0</v>
      </c>
    </row>
    <row r="46" spans="1:39" ht="13.5">
      <c r="A46" s="71">
        <f ca="1">OFFSET('일용직 급여 지급 명세서'!$A$7,ROW()*2-2,COLUMN()-1)</f>
        <v>46</v>
      </c>
      <c r="B46" s="71">
        <f ca="1">OFFSET('일용직 급여 지급 명세서'!$D$7,ROW()*2-1,COLUMN()-5)</f>
        <v>0</v>
      </c>
      <c r="C46" s="71">
        <f ca="1">OFFSET('일용직 급여 지급 명세서'!$A$7,ROW()*2-2,COLUMN()-1)</f>
        <v>0</v>
      </c>
      <c r="D46" s="71">
        <f ca="1">OFFSET('일용직 급여 지급 명세서'!$A$7,ROW()*2-2,COLUMN()-1)</f>
        <v>0</v>
      </c>
      <c r="P46" s="71">
        <f ca="1">OFFSET('일용직 급여 지급 명세서'!$A$7,ROW()*2-2,COLUMN()-1)</f>
        <v>0</v>
      </c>
      <c r="AK46" s="71">
        <f ca="1">OFFSET('일용직 급여 지급 명세서'!$A$7,ROW()*2-2,COLUMN()-1)</f>
        <v>0</v>
      </c>
      <c r="AL46" s="71">
        <f ca="1">OFFSET('일용직 급여 지급 명세서'!$A$7,ROW()*2-2,COLUMN()-1)</f>
        <v>0</v>
      </c>
      <c r="AM46" s="71">
        <f ca="1">OFFSET('일용직 급여 지급 명세서'!$D$7,ROW()*2-1,COLUMN()-5)</f>
        <v>0</v>
      </c>
    </row>
    <row r="47" spans="1:39" ht="13.5">
      <c r="A47" s="71">
        <f ca="1">OFFSET('일용직 급여 지급 명세서'!$A$7,ROW()*2-2,COLUMN()-1)</f>
        <v>47</v>
      </c>
      <c r="B47" s="71">
        <f ca="1">OFFSET('일용직 급여 지급 명세서'!$D$7,ROW()*2-1,COLUMN()-5)</f>
        <v>0</v>
      </c>
      <c r="C47" s="71">
        <f ca="1">OFFSET('일용직 급여 지급 명세서'!$A$7,ROW()*2-2,COLUMN()-1)</f>
        <v>0</v>
      </c>
      <c r="D47" s="71">
        <f ca="1">OFFSET('일용직 급여 지급 명세서'!$A$7,ROW()*2-2,COLUMN()-1)</f>
        <v>0</v>
      </c>
      <c r="P47" s="71">
        <f ca="1">OFFSET('일용직 급여 지급 명세서'!$A$7,ROW()*2-2,COLUMN()-1)</f>
        <v>0</v>
      </c>
      <c r="AK47" s="71">
        <f ca="1">OFFSET('일용직 급여 지급 명세서'!$A$7,ROW()*2-2,COLUMN()-1)</f>
        <v>0</v>
      </c>
      <c r="AL47" s="71">
        <f ca="1">OFFSET('일용직 급여 지급 명세서'!$A$7,ROW()*2-2,COLUMN()-1)</f>
        <v>0</v>
      </c>
      <c r="AM47" s="71">
        <f ca="1">OFFSET('일용직 급여 지급 명세서'!$D$7,ROW()*2-1,COLUMN()-5)</f>
        <v>0</v>
      </c>
    </row>
    <row r="48" spans="1:39" ht="13.5">
      <c r="A48" s="71">
        <f ca="1">OFFSET('일용직 급여 지급 명세서'!$A$7,ROW()*2-2,COLUMN()-1)</f>
        <v>48</v>
      </c>
      <c r="B48" s="71">
        <f ca="1">OFFSET('일용직 급여 지급 명세서'!$D$7,ROW()*2-1,COLUMN()-5)</f>
        <v>0</v>
      </c>
      <c r="C48" s="71">
        <f ca="1">OFFSET('일용직 급여 지급 명세서'!$A$7,ROW()*2-2,COLUMN()-1)</f>
        <v>0</v>
      </c>
      <c r="D48" s="71">
        <f ca="1">OFFSET('일용직 급여 지급 명세서'!$A$7,ROW()*2-2,COLUMN()-1)</f>
        <v>0</v>
      </c>
      <c r="P48" s="71">
        <f ca="1">OFFSET('일용직 급여 지급 명세서'!$A$7,ROW()*2-2,COLUMN()-1)</f>
        <v>0</v>
      </c>
      <c r="AK48" s="71">
        <f ca="1">OFFSET('일용직 급여 지급 명세서'!$A$7,ROW()*2-2,COLUMN()-1)</f>
        <v>0</v>
      </c>
      <c r="AL48" s="71">
        <f ca="1">OFFSET('일용직 급여 지급 명세서'!$A$7,ROW()*2-2,COLUMN()-1)</f>
        <v>0</v>
      </c>
      <c r="AM48" s="71">
        <f ca="1">OFFSET('일용직 급여 지급 명세서'!$D$7,ROW()*2-1,COLUMN()-5)</f>
        <v>0</v>
      </c>
    </row>
    <row r="49" spans="1:39" ht="13.5">
      <c r="A49" s="71">
        <f ca="1">OFFSET('일용직 급여 지급 명세서'!$A$7,ROW()*2-2,COLUMN()-1)</f>
        <v>49</v>
      </c>
      <c r="B49" s="71">
        <f ca="1">OFFSET('일용직 급여 지급 명세서'!$D$7,ROW()*2-1,COLUMN()-5)</f>
        <v>0</v>
      </c>
      <c r="C49" s="71">
        <f ca="1">OFFSET('일용직 급여 지급 명세서'!$A$7,ROW()*2-2,COLUMN()-1)</f>
        <v>0</v>
      </c>
      <c r="D49" s="71">
        <f ca="1">OFFSET('일용직 급여 지급 명세서'!$A$7,ROW()*2-2,COLUMN()-1)</f>
        <v>0</v>
      </c>
      <c r="P49" s="71">
        <f ca="1">OFFSET('일용직 급여 지급 명세서'!$A$7,ROW()*2-2,COLUMN()-1)</f>
        <v>0</v>
      </c>
      <c r="AK49" s="71">
        <f ca="1">OFFSET('일용직 급여 지급 명세서'!$A$7,ROW()*2-2,COLUMN()-1)</f>
        <v>0</v>
      </c>
      <c r="AL49" s="71">
        <f ca="1">OFFSET('일용직 급여 지급 명세서'!$A$7,ROW()*2-2,COLUMN()-1)</f>
        <v>0</v>
      </c>
      <c r="AM49" s="71">
        <f ca="1">OFFSET('일용직 급여 지급 명세서'!$D$7,ROW()*2-1,COLUMN()-5)</f>
        <v>0</v>
      </c>
    </row>
    <row r="50" spans="1:39" ht="13.5">
      <c r="A50" s="71">
        <f ca="1">OFFSET('일용직 급여 지급 명세서'!$A$7,ROW()*2-2,COLUMN()-1)</f>
        <v>50</v>
      </c>
      <c r="B50" s="71">
        <f ca="1">OFFSET('일용직 급여 지급 명세서'!$D$7,ROW()*2-1,COLUMN()-5)</f>
        <v>0</v>
      </c>
      <c r="C50" s="71">
        <f ca="1">OFFSET('일용직 급여 지급 명세서'!$A$7,ROW()*2-2,COLUMN()-1)</f>
        <v>0</v>
      </c>
      <c r="D50" s="71">
        <f ca="1">OFFSET('일용직 급여 지급 명세서'!$A$7,ROW()*2-2,COLUMN()-1)</f>
        <v>0</v>
      </c>
      <c r="P50" s="71">
        <f ca="1">OFFSET('일용직 급여 지급 명세서'!$A$7,ROW()*2-2,COLUMN()-1)</f>
        <v>0</v>
      </c>
      <c r="AK50" s="71">
        <f ca="1">OFFSET('일용직 급여 지급 명세서'!$A$7,ROW()*2-2,COLUMN()-1)</f>
        <v>0</v>
      </c>
      <c r="AL50" s="71">
        <f ca="1">OFFSET('일용직 급여 지급 명세서'!$A$7,ROW()*2-2,COLUMN()-1)</f>
        <v>0</v>
      </c>
      <c r="AM50" s="71">
        <f ca="1">OFFSET('일용직 급여 지급 명세서'!$D$7,ROW()*2-1,COLUMN()-5)</f>
        <v>0</v>
      </c>
    </row>
    <row r="51" spans="1:39" ht="13.5">
      <c r="A51" s="71">
        <f ca="1">OFFSET('일용직 급여 지급 명세서'!$A$7,ROW()*2-2,COLUMN()-1)</f>
        <v>51</v>
      </c>
      <c r="B51" s="71">
        <f ca="1">OFFSET('일용직 급여 지급 명세서'!$D$7,ROW()*2-1,COLUMN()-5)</f>
        <v>0</v>
      </c>
      <c r="C51" s="71">
        <f ca="1">OFFSET('일용직 급여 지급 명세서'!$A$7,ROW()*2-2,COLUMN()-1)</f>
        <v>0</v>
      </c>
      <c r="D51" s="71">
        <f ca="1">OFFSET('일용직 급여 지급 명세서'!$A$7,ROW()*2-2,COLUMN()-1)</f>
        <v>0</v>
      </c>
      <c r="P51" s="71">
        <f ca="1">OFFSET('일용직 급여 지급 명세서'!$A$7,ROW()*2-2,COLUMN()-1)</f>
        <v>0</v>
      </c>
      <c r="AK51" s="71">
        <f ca="1">OFFSET('일용직 급여 지급 명세서'!$A$7,ROW()*2-2,COLUMN()-1)</f>
        <v>0</v>
      </c>
      <c r="AL51" s="71">
        <f ca="1">OFFSET('일용직 급여 지급 명세서'!$A$7,ROW()*2-2,COLUMN()-1)</f>
        <v>0</v>
      </c>
      <c r="AM51" s="71">
        <f ca="1">OFFSET('일용직 급여 지급 명세서'!$D$7,ROW()*2-1,COLUMN()-5)</f>
        <v>0</v>
      </c>
    </row>
    <row r="52" spans="1:39" ht="13.5">
      <c r="A52" s="71">
        <f ca="1">OFFSET('일용직 급여 지급 명세서'!$A$7,ROW()*2-2,COLUMN()-1)</f>
        <v>52</v>
      </c>
      <c r="B52" s="71">
        <f ca="1">OFFSET('일용직 급여 지급 명세서'!$D$7,ROW()*2-1,COLUMN()-5)</f>
        <v>0</v>
      </c>
      <c r="C52" s="71">
        <f ca="1">OFFSET('일용직 급여 지급 명세서'!$A$7,ROW()*2-2,COLUMN()-1)</f>
        <v>0</v>
      </c>
      <c r="D52" s="71">
        <f ca="1">OFFSET('일용직 급여 지급 명세서'!$A$7,ROW()*2-2,COLUMN()-1)</f>
        <v>0</v>
      </c>
      <c r="P52" s="71">
        <f ca="1">OFFSET('일용직 급여 지급 명세서'!$A$7,ROW()*2-2,COLUMN()-1)</f>
        <v>0</v>
      </c>
      <c r="AK52" s="71">
        <f ca="1">OFFSET('일용직 급여 지급 명세서'!$A$7,ROW()*2-2,COLUMN()-1)</f>
        <v>0</v>
      </c>
      <c r="AL52" s="71">
        <f ca="1">OFFSET('일용직 급여 지급 명세서'!$A$7,ROW()*2-2,COLUMN()-1)</f>
        <v>0</v>
      </c>
      <c r="AM52" s="71">
        <f ca="1">OFFSET('일용직 급여 지급 명세서'!$D$7,ROW()*2-1,COLUMN()-5)</f>
        <v>0</v>
      </c>
    </row>
    <row r="53" spans="1:39" ht="13.5">
      <c r="A53" s="71">
        <f ca="1">OFFSET('일용직 급여 지급 명세서'!$A$7,ROW()*2-2,COLUMN()-1)</f>
        <v>53</v>
      </c>
      <c r="B53" s="71">
        <f ca="1">OFFSET('일용직 급여 지급 명세서'!$D$7,ROW()*2-1,COLUMN()-5)</f>
        <v>0</v>
      </c>
      <c r="C53" s="71">
        <f ca="1">OFFSET('일용직 급여 지급 명세서'!$A$7,ROW()*2-2,COLUMN()-1)</f>
        <v>0</v>
      </c>
      <c r="D53" s="71">
        <f ca="1">OFFSET('일용직 급여 지급 명세서'!$A$7,ROW()*2-2,COLUMN()-1)</f>
        <v>0</v>
      </c>
      <c r="P53" s="71">
        <f ca="1">OFFSET('일용직 급여 지급 명세서'!$A$7,ROW()*2-2,COLUMN()-1)</f>
        <v>0</v>
      </c>
      <c r="AK53" s="71">
        <f ca="1">OFFSET('일용직 급여 지급 명세서'!$A$7,ROW()*2-2,COLUMN()-1)</f>
        <v>0</v>
      </c>
      <c r="AL53" s="71">
        <f ca="1">OFFSET('일용직 급여 지급 명세서'!$A$7,ROW()*2-2,COLUMN()-1)</f>
        <v>0</v>
      </c>
      <c r="AM53" s="71">
        <f ca="1">OFFSET('일용직 급여 지급 명세서'!$D$7,ROW()*2-1,COLUMN()-5)</f>
        <v>0</v>
      </c>
    </row>
    <row r="54" spans="1:39" ht="13.5">
      <c r="A54" s="71">
        <f ca="1">OFFSET('일용직 급여 지급 명세서'!$A$7,ROW()*2-2,COLUMN()-1)</f>
        <v>54</v>
      </c>
      <c r="B54" s="71">
        <f ca="1">OFFSET('일용직 급여 지급 명세서'!$D$7,ROW()*2-1,COLUMN()-5)</f>
        <v>0</v>
      </c>
      <c r="C54" s="71">
        <f ca="1">OFFSET('일용직 급여 지급 명세서'!$A$7,ROW()*2-2,COLUMN()-1)</f>
        <v>0</v>
      </c>
      <c r="D54" s="71">
        <f ca="1">OFFSET('일용직 급여 지급 명세서'!$A$7,ROW()*2-2,COLUMN()-1)</f>
        <v>0</v>
      </c>
      <c r="P54" s="71">
        <f ca="1">OFFSET('일용직 급여 지급 명세서'!$A$7,ROW()*2-2,COLUMN()-1)</f>
        <v>0</v>
      </c>
      <c r="AK54" s="71">
        <f ca="1">OFFSET('일용직 급여 지급 명세서'!$A$7,ROW()*2-2,COLUMN()-1)</f>
        <v>0</v>
      </c>
      <c r="AL54" s="71">
        <f ca="1">OFFSET('일용직 급여 지급 명세서'!$A$7,ROW()*2-2,COLUMN()-1)</f>
        <v>0</v>
      </c>
      <c r="AM54" s="71">
        <f ca="1">OFFSET('일용직 급여 지급 명세서'!$D$7,ROW()*2-1,COLUMN()-5)</f>
        <v>0</v>
      </c>
    </row>
    <row r="55" spans="1:39" ht="13.5">
      <c r="A55" s="71">
        <v>1</v>
      </c>
      <c r="B55" s="71">
        <v>2</v>
      </c>
      <c r="C55" s="71">
        <v>3</v>
      </c>
      <c r="D55" s="71">
        <v>4</v>
      </c>
      <c r="E55" s="71">
        <v>5</v>
      </c>
      <c r="F55" s="71">
        <v>6</v>
      </c>
      <c r="G55" s="71">
        <v>7</v>
      </c>
      <c r="H55" s="71">
        <v>8</v>
      </c>
      <c r="I55" s="71">
        <v>9</v>
      </c>
      <c r="J55" s="71">
        <v>10</v>
      </c>
      <c r="K55" s="71">
        <v>11</v>
      </c>
      <c r="L55" s="71">
        <v>12</v>
      </c>
      <c r="M55" s="71">
        <v>13</v>
      </c>
      <c r="N55" s="71">
        <v>14</v>
      </c>
      <c r="O55" s="71">
        <v>15</v>
      </c>
      <c r="P55" s="71">
        <v>16</v>
      </c>
      <c r="Q55" s="71">
        <v>17</v>
      </c>
      <c r="R55" s="71">
        <v>18</v>
      </c>
      <c r="S55" s="71">
        <v>19</v>
      </c>
      <c r="T55" s="71">
        <v>20</v>
      </c>
      <c r="U55" s="71">
        <v>21</v>
      </c>
      <c r="V55" s="71">
        <v>22</v>
      </c>
      <c r="W55" s="71">
        <v>23</v>
      </c>
      <c r="X55" s="71">
        <v>24</v>
      </c>
      <c r="Y55" s="71">
        <v>25</v>
      </c>
      <c r="Z55" s="71">
        <v>26</v>
      </c>
      <c r="AA55" s="71">
        <v>27</v>
      </c>
      <c r="AB55" s="71">
        <v>28</v>
      </c>
      <c r="AC55" s="71">
        <v>29</v>
      </c>
      <c r="AD55" s="71">
        <v>30</v>
      </c>
      <c r="AE55" s="71">
        <v>31</v>
      </c>
      <c r="AF55" s="71">
        <v>32</v>
      </c>
      <c r="AG55" s="71">
        <v>33</v>
      </c>
      <c r="AH55" s="71">
        <v>34</v>
      </c>
      <c r="AI55" s="71">
        <v>35</v>
      </c>
      <c r="AJ55" s="71">
        <v>36</v>
      </c>
      <c r="AK55" s="71">
        <v>37</v>
      </c>
      <c r="AL55" s="71">
        <v>38</v>
      </c>
      <c r="AM55" s="71">
        <v>39</v>
      </c>
    </row>
    <row r="56" spans="16:39" ht="13.5">
      <c r="P56" s="71" t="s">
        <v>13</v>
      </c>
      <c r="AK56" s="71" t="s">
        <v>47</v>
      </c>
      <c r="AL56" s="71" t="s">
        <v>264</v>
      </c>
      <c r="AM56" s="71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U1001"/>
  <sheetViews>
    <sheetView zoomScalePageLayoutView="0" workbookViewId="0" topLeftCell="A1">
      <selection activeCell="D4" sqref="D4"/>
    </sheetView>
  </sheetViews>
  <sheetFormatPr defaultColWidth="8.88671875" defaultRowHeight="13.5"/>
  <cols>
    <col min="1" max="1" width="6.88671875" style="0" bestFit="1" customWidth="1"/>
    <col min="2" max="2" width="8.6640625" style="0" bestFit="1" customWidth="1"/>
    <col min="3" max="3" width="14.3359375" style="0" bestFit="1" customWidth="1"/>
    <col min="4" max="4" width="18.99609375" style="0" customWidth="1"/>
    <col min="5" max="5" width="9.77734375" style="0" bestFit="1" customWidth="1"/>
    <col min="6" max="6" width="12.4453125" style="0" bestFit="1" customWidth="1"/>
    <col min="7" max="7" width="16.3359375" style="0" bestFit="1" customWidth="1"/>
    <col min="8" max="8" width="22.88671875" style="0" bestFit="1" customWidth="1"/>
    <col min="9" max="9" width="17.99609375" style="0" bestFit="1" customWidth="1"/>
    <col min="10" max="10" width="23.88671875" style="0" bestFit="1" customWidth="1"/>
    <col min="11" max="12" width="19.99609375" style="0" bestFit="1" customWidth="1"/>
    <col min="13" max="13" width="12.4453125" style="0" bestFit="1" customWidth="1"/>
    <col min="14" max="14" width="14.3359375" style="0" bestFit="1" customWidth="1"/>
    <col min="15" max="15" width="8.6640625" style="0" bestFit="1" customWidth="1"/>
    <col min="16" max="24" width="4.4453125" style="0" bestFit="1" customWidth="1"/>
    <col min="25" max="46" width="5.5546875" style="0" bestFit="1" customWidth="1"/>
    <col min="47" max="47" width="12.4453125" style="0" bestFit="1" customWidth="1"/>
  </cols>
  <sheetData>
    <row r="1" spans="1:47" s="31" customFormat="1" ht="13.5">
      <c r="A1" s="30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26</v>
      </c>
      <c r="G1" s="30" t="s">
        <v>27</v>
      </c>
      <c r="H1" s="30" t="s">
        <v>28</v>
      </c>
      <c r="I1" s="30" t="s">
        <v>29</v>
      </c>
      <c r="J1" s="30" t="s">
        <v>30</v>
      </c>
      <c r="K1" s="30" t="s">
        <v>31</v>
      </c>
      <c r="L1" s="30" t="s">
        <v>32</v>
      </c>
      <c r="M1" s="30" t="s">
        <v>33</v>
      </c>
      <c r="N1" s="30" t="s">
        <v>34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s="41" customFormat="1" ht="13.5">
      <c r="A2" t="s">
        <v>35</v>
      </c>
      <c r="B2" s="45" t="str">
        <f>CONCATENATE('일용직 급여 지급 명세서'!A1,'일용직 급여 지급 명세서'!J1)</f>
        <v>20211</v>
      </c>
      <c r="C2" s="39">
        <f>'일용직 급여 지급 명세서'!X4</f>
        <v>0</v>
      </c>
      <c r="D2" s="38"/>
      <c r="E2" s="47">
        <f ca="1">TODAY()</f>
        <v>44509</v>
      </c>
      <c r="F2" s="38">
        <f>COUNTIF(A4:A1137,"b")</f>
        <v>997</v>
      </c>
      <c r="G2" s="40" t="str">
        <f>'일용직 급여 지급 명세서'!AQ4</f>
        <v>주민등록번호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s="31" customFormat="1" ht="13.5">
      <c r="A3" s="30" t="s">
        <v>21</v>
      </c>
      <c r="B3" s="30" t="s">
        <v>37</v>
      </c>
      <c r="C3" s="30" t="s">
        <v>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14</v>
      </c>
      <c r="N3" s="30" t="s">
        <v>49</v>
      </c>
      <c r="O3" s="30" t="s">
        <v>50</v>
      </c>
      <c r="P3" s="30" t="s">
        <v>51</v>
      </c>
      <c r="Q3" s="30" t="s">
        <v>52</v>
      </c>
      <c r="R3" s="30" t="s">
        <v>53</v>
      </c>
      <c r="S3" s="30" t="s">
        <v>54</v>
      </c>
      <c r="T3" s="30" t="s">
        <v>55</v>
      </c>
      <c r="U3" s="30" t="s">
        <v>56</v>
      </c>
      <c r="V3" s="30" t="s">
        <v>57</v>
      </c>
      <c r="W3" s="30" t="s">
        <v>58</v>
      </c>
      <c r="X3" s="30" t="s">
        <v>59</v>
      </c>
      <c r="Y3" s="30" t="s">
        <v>60</v>
      </c>
      <c r="Z3" s="30" t="s">
        <v>61</v>
      </c>
      <c r="AA3" s="30" t="s">
        <v>62</v>
      </c>
      <c r="AB3" s="30" t="s">
        <v>63</v>
      </c>
      <c r="AC3" s="30" t="s">
        <v>64</v>
      </c>
      <c r="AD3" s="30" t="s">
        <v>65</v>
      </c>
      <c r="AE3" s="30" t="s">
        <v>66</v>
      </c>
      <c r="AF3" s="30" t="s">
        <v>67</v>
      </c>
      <c r="AG3" s="30" t="s">
        <v>68</v>
      </c>
      <c r="AH3" s="30" t="s">
        <v>69</v>
      </c>
      <c r="AI3" s="30" t="s">
        <v>70</v>
      </c>
      <c r="AJ3" s="30" t="s">
        <v>71</v>
      </c>
      <c r="AK3" s="30" t="s">
        <v>72</v>
      </c>
      <c r="AL3" s="30" t="s">
        <v>73</v>
      </c>
      <c r="AM3" s="30" t="s">
        <v>74</v>
      </c>
      <c r="AN3" s="30" t="s">
        <v>75</v>
      </c>
      <c r="AO3" s="30" t="s">
        <v>76</v>
      </c>
      <c r="AP3" s="30" t="s">
        <v>77</v>
      </c>
      <c r="AQ3" s="30" t="s">
        <v>78</v>
      </c>
      <c r="AR3" s="30" t="s">
        <v>79</v>
      </c>
      <c r="AS3" s="30" t="s">
        <v>80</v>
      </c>
      <c r="AT3" s="30" t="s">
        <v>81</v>
      </c>
      <c r="AU3" s="30" t="s">
        <v>82</v>
      </c>
    </row>
    <row r="4" spans="1:46" ht="13.5">
      <c r="A4" t="s">
        <v>83</v>
      </c>
      <c r="B4">
        <v>1</v>
      </c>
      <c r="C4" t="str">
        <f>'일용직 급여 지급 명세서'!A8</f>
        <v>홍길도</v>
      </c>
      <c r="D4" s="43" t="str">
        <f>CONCATENATE(LEFT('일용직 급여 지급 명세서'!G7,6),MID('일용직 급여 지급 명세서'!G7,8,7))</f>
        <v>7211101111111</v>
      </c>
      <c r="L4">
        <f>'일용직 급여 지급 명세서'!AK7</f>
        <v>1</v>
      </c>
      <c r="M4" t="str">
        <f>'일용직 급여 지급 명세서'!D7</f>
        <v>대체교사</v>
      </c>
      <c r="N4">
        <f>'일용직 급여 지급 명세서'!AI7/'일용직 급여 지급 명세서'!AK7</f>
        <v>8</v>
      </c>
      <c r="O4">
        <f>'일용직 급여 지급 명세서'!AL7</f>
        <v>83140</v>
      </c>
      <c r="P4">
        <f>'일용직 급여 지급 명세서'!S7</f>
        <v>0</v>
      </c>
      <c r="Q4">
        <f>'일용직 급여 지급 명세서'!T7</f>
        <v>0</v>
      </c>
      <c r="R4">
        <f>'일용직 급여 지급 명세서'!U7</f>
        <v>0</v>
      </c>
      <c r="S4">
        <f>'일용직 급여 지급 명세서'!V7</f>
        <v>1</v>
      </c>
      <c r="T4">
        <f>'일용직 급여 지급 명세서'!W7</f>
        <v>0</v>
      </c>
      <c r="U4">
        <f>'일용직 급여 지급 명세서'!X7</f>
        <v>0</v>
      </c>
      <c r="V4">
        <f>'일용직 급여 지급 명세서'!Y7</f>
        <v>0</v>
      </c>
      <c r="W4">
        <f>'일용직 급여 지급 명세서'!Z7</f>
        <v>0</v>
      </c>
      <c r="X4">
        <f>'일용직 급여 지급 명세서'!AA7</f>
        <v>0</v>
      </c>
      <c r="Y4">
        <f>'일용직 급여 지급 명세서'!AB7</f>
        <v>0</v>
      </c>
      <c r="Z4">
        <f>'일용직 급여 지급 명세서'!AC7</f>
        <v>0</v>
      </c>
      <c r="AA4">
        <f>'일용직 급여 지급 명세서'!AD7</f>
        <v>0</v>
      </c>
      <c r="AB4">
        <f>'일용직 급여 지급 명세서'!AE7</f>
        <v>0</v>
      </c>
      <c r="AC4">
        <f>'일용직 급여 지급 명세서'!AF7</f>
        <v>0</v>
      </c>
      <c r="AD4">
        <f>'일용직 급여 지급 명세서'!AG7</f>
        <v>0</v>
      </c>
      <c r="AE4">
        <f>'일용직 급여 지급 명세서'!S8</f>
        <v>0</v>
      </c>
      <c r="AF4">
        <f>'일용직 급여 지급 명세서'!T8</f>
        <v>0</v>
      </c>
      <c r="AG4">
        <f>'일용직 급여 지급 명세서'!U8</f>
        <v>0</v>
      </c>
      <c r="AH4">
        <f>'일용직 급여 지급 명세서'!V8</f>
        <v>0</v>
      </c>
      <c r="AI4">
        <f>'일용직 급여 지급 명세서'!W8</f>
        <v>0</v>
      </c>
      <c r="AJ4">
        <f>'일용직 급여 지급 명세서'!X8</f>
        <v>0</v>
      </c>
      <c r="AK4">
        <f>'일용직 급여 지급 명세서'!Y8</f>
        <v>0</v>
      </c>
      <c r="AL4">
        <f>'일용직 급여 지급 명세서'!Z8</f>
        <v>0</v>
      </c>
      <c r="AM4">
        <f>'일용직 급여 지급 명세서'!AA8</f>
        <v>0</v>
      </c>
      <c r="AN4">
        <f>'일용직 급여 지급 명세서'!AB8</f>
        <v>0</v>
      </c>
      <c r="AO4">
        <f>'일용직 급여 지급 명세서'!AC8</f>
        <v>0</v>
      </c>
      <c r="AP4">
        <f>'일용직 급여 지급 명세서'!AD8</f>
        <v>0</v>
      </c>
      <c r="AQ4">
        <f>'일용직 급여 지급 명세서'!AE8</f>
        <v>0</v>
      </c>
      <c r="AR4">
        <f>'일용직 급여 지급 명세서'!AF8</f>
        <v>0</v>
      </c>
      <c r="AS4">
        <f>'일용직 급여 지급 명세서'!AG8</f>
        <v>0</v>
      </c>
      <c r="AT4">
        <f>'일용직 급여 지급 명세서'!AH8</f>
        <v>0</v>
      </c>
    </row>
    <row r="5" ht="13.5">
      <c r="D5" s="43"/>
    </row>
    <row r="6" spans="1:4" ht="13.5">
      <c r="A6" t="s">
        <v>86</v>
      </c>
      <c r="B6">
        <v>2</v>
      </c>
      <c r="C6" s="42" t="str">
        <f>'일용직 급여 지급 명세서'!A10</f>
        <v>갑순이</v>
      </c>
      <c r="D6" s="43" t="str">
        <f>CONCATENATE(LEFT('일용직 급여 지급 명세서'!G9,6),MID('일용직 급여 지급 명세서'!G9,8,7))</f>
        <v>7511112222222</v>
      </c>
    </row>
    <row r="7" spans="1:2" ht="13.5">
      <c r="A7" t="s">
        <v>86</v>
      </c>
      <c r="B7">
        <v>3</v>
      </c>
    </row>
    <row r="8" spans="1:2" ht="13.5">
      <c r="A8" t="s">
        <v>86</v>
      </c>
      <c r="B8">
        <v>4</v>
      </c>
    </row>
    <row r="9" spans="1:2" ht="13.5">
      <c r="A9" t="s">
        <v>86</v>
      </c>
      <c r="B9">
        <v>5</v>
      </c>
    </row>
    <row r="10" spans="1:2" ht="13.5">
      <c r="A10" t="s">
        <v>86</v>
      </c>
      <c r="B10">
        <v>6</v>
      </c>
    </row>
    <row r="11" spans="1:2" ht="13.5">
      <c r="A11" t="s">
        <v>86</v>
      </c>
      <c r="B11">
        <v>7</v>
      </c>
    </row>
    <row r="12" spans="1:2" ht="13.5">
      <c r="A12" t="s">
        <v>86</v>
      </c>
      <c r="B12">
        <v>8</v>
      </c>
    </row>
    <row r="13" spans="1:2" ht="13.5">
      <c r="A13" t="s">
        <v>86</v>
      </c>
      <c r="B13">
        <v>9</v>
      </c>
    </row>
    <row r="14" spans="1:2" ht="13.5">
      <c r="A14" t="s">
        <v>86</v>
      </c>
      <c r="B14">
        <v>10</v>
      </c>
    </row>
    <row r="15" spans="1:2" ht="13.5">
      <c r="A15" t="s">
        <v>86</v>
      </c>
      <c r="B15">
        <v>11</v>
      </c>
    </row>
    <row r="16" spans="1:2" ht="13.5">
      <c r="A16" t="s">
        <v>86</v>
      </c>
      <c r="B16">
        <v>12</v>
      </c>
    </row>
    <row r="17" spans="1:2" ht="13.5">
      <c r="A17" t="s">
        <v>86</v>
      </c>
      <c r="B17">
        <v>13</v>
      </c>
    </row>
    <row r="18" spans="1:2" ht="13.5">
      <c r="A18" t="s">
        <v>86</v>
      </c>
      <c r="B18">
        <v>14</v>
      </c>
    </row>
    <row r="19" spans="1:2" ht="13.5">
      <c r="A19" t="s">
        <v>86</v>
      </c>
      <c r="B19">
        <v>15</v>
      </c>
    </row>
    <row r="20" spans="1:2" ht="13.5">
      <c r="A20" t="s">
        <v>86</v>
      </c>
      <c r="B20">
        <v>16</v>
      </c>
    </row>
    <row r="21" spans="1:2" ht="13.5">
      <c r="A21" t="s">
        <v>86</v>
      </c>
      <c r="B21">
        <v>17</v>
      </c>
    </row>
    <row r="22" spans="1:2" ht="13.5">
      <c r="A22" t="s">
        <v>86</v>
      </c>
      <c r="B22">
        <v>18</v>
      </c>
    </row>
    <row r="23" spans="1:2" ht="13.5">
      <c r="A23" t="s">
        <v>86</v>
      </c>
      <c r="B23">
        <v>19</v>
      </c>
    </row>
    <row r="24" spans="1:2" ht="13.5">
      <c r="A24" t="s">
        <v>86</v>
      </c>
      <c r="B24">
        <v>20</v>
      </c>
    </row>
    <row r="25" spans="1:2" ht="13.5">
      <c r="A25" t="s">
        <v>86</v>
      </c>
      <c r="B25">
        <v>21</v>
      </c>
    </row>
    <row r="26" spans="1:2" ht="13.5">
      <c r="A26" t="s">
        <v>86</v>
      </c>
      <c r="B26">
        <v>22</v>
      </c>
    </row>
    <row r="27" spans="1:2" ht="13.5">
      <c r="A27" t="s">
        <v>86</v>
      </c>
      <c r="B27">
        <v>23</v>
      </c>
    </row>
    <row r="28" spans="1:2" ht="13.5">
      <c r="A28" t="s">
        <v>86</v>
      </c>
      <c r="B28">
        <v>24</v>
      </c>
    </row>
    <row r="29" spans="1:2" ht="13.5">
      <c r="A29" t="s">
        <v>86</v>
      </c>
      <c r="B29">
        <v>25</v>
      </c>
    </row>
    <row r="30" spans="1:2" ht="13.5">
      <c r="A30" t="s">
        <v>86</v>
      </c>
      <c r="B30">
        <v>26</v>
      </c>
    </row>
    <row r="31" spans="1:2" ht="13.5">
      <c r="A31" t="s">
        <v>86</v>
      </c>
      <c r="B31">
        <v>27</v>
      </c>
    </row>
    <row r="32" spans="1:2" ht="13.5">
      <c r="A32" t="s">
        <v>86</v>
      </c>
      <c r="B32">
        <v>28</v>
      </c>
    </row>
    <row r="33" spans="1:2" ht="13.5">
      <c r="A33" t="s">
        <v>86</v>
      </c>
      <c r="B33">
        <v>29</v>
      </c>
    </row>
    <row r="34" spans="1:2" ht="13.5">
      <c r="A34" t="s">
        <v>86</v>
      </c>
      <c r="B34">
        <v>30</v>
      </c>
    </row>
    <row r="35" spans="1:2" ht="13.5">
      <c r="A35" t="s">
        <v>86</v>
      </c>
      <c r="B35">
        <v>31</v>
      </c>
    </row>
    <row r="36" spans="1:2" ht="13.5">
      <c r="A36" t="s">
        <v>86</v>
      </c>
      <c r="B36">
        <v>32</v>
      </c>
    </row>
    <row r="37" spans="1:2" ht="13.5">
      <c r="A37" t="s">
        <v>86</v>
      </c>
      <c r="B37">
        <v>33</v>
      </c>
    </row>
    <row r="38" spans="1:2" ht="13.5">
      <c r="A38" t="s">
        <v>86</v>
      </c>
      <c r="B38">
        <v>34</v>
      </c>
    </row>
    <row r="39" spans="1:2" ht="13.5">
      <c r="A39" t="s">
        <v>86</v>
      </c>
      <c r="B39">
        <v>35</v>
      </c>
    </row>
    <row r="40" spans="1:2" ht="13.5">
      <c r="A40" t="s">
        <v>86</v>
      </c>
      <c r="B40">
        <v>36</v>
      </c>
    </row>
    <row r="41" spans="1:2" ht="13.5">
      <c r="A41" t="s">
        <v>86</v>
      </c>
      <c r="B41">
        <v>37</v>
      </c>
    </row>
    <row r="42" spans="1:2" ht="13.5">
      <c r="A42" t="s">
        <v>86</v>
      </c>
      <c r="B42">
        <v>38</v>
      </c>
    </row>
    <row r="43" spans="1:2" ht="13.5">
      <c r="A43" t="s">
        <v>86</v>
      </c>
      <c r="B43">
        <v>39</v>
      </c>
    </row>
    <row r="44" spans="1:2" ht="13.5">
      <c r="A44" t="s">
        <v>86</v>
      </c>
      <c r="B44">
        <v>40</v>
      </c>
    </row>
    <row r="45" spans="1:2" ht="13.5">
      <c r="A45" t="s">
        <v>86</v>
      </c>
      <c r="B45">
        <v>41</v>
      </c>
    </row>
    <row r="46" spans="1:2" ht="13.5">
      <c r="A46" t="s">
        <v>86</v>
      </c>
      <c r="B46">
        <v>42</v>
      </c>
    </row>
    <row r="47" spans="1:2" ht="13.5">
      <c r="A47" t="s">
        <v>86</v>
      </c>
      <c r="B47">
        <v>43</v>
      </c>
    </row>
    <row r="48" spans="1:2" ht="13.5">
      <c r="A48" t="s">
        <v>86</v>
      </c>
      <c r="B48">
        <v>44</v>
      </c>
    </row>
    <row r="49" spans="1:2" ht="13.5">
      <c r="A49" t="s">
        <v>86</v>
      </c>
      <c r="B49">
        <v>45</v>
      </c>
    </row>
    <row r="50" spans="1:2" ht="13.5">
      <c r="A50" t="s">
        <v>86</v>
      </c>
      <c r="B50">
        <v>46</v>
      </c>
    </row>
    <row r="51" spans="1:2" ht="13.5">
      <c r="A51" t="s">
        <v>86</v>
      </c>
      <c r="B51">
        <v>47</v>
      </c>
    </row>
    <row r="52" spans="1:2" ht="13.5">
      <c r="A52" t="s">
        <v>86</v>
      </c>
      <c r="B52">
        <v>48</v>
      </c>
    </row>
    <row r="53" spans="1:2" ht="13.5">
      <c r="A53" t="s">
        <v>86</v>
      </c>
      <c r="B53">
        <v>49</v>
      </c>
    </row>
    <row r="54" spans="1:2" ht="13.5">
      <c r="A54" t="s">
        <v>86</v>
      </c>
      <c r="B54">
        <v>50</v>
      </c>
    </row>
    <row r="55" spans="1:2" ht="13.5">
      <c r="A55" t="s">
        <v>86</v>
      </c>
      <c r="B55">
        <v>51</v>
      </c>
    </row>
    <row r="56" spans="1:2" ht="13.5">
      <c r="A56" t="s">
        <v>86</v>
      </c>
      <c r="B56">
        <v>52</v>
      </c>
    </row>
    <row r="57" spans="1:2" ht="13.5">
      <c r="A57" t="s">
        <v>86</v>
      </c>
      <c r="B57">
        <v>53</v>
      </c>
    </row>
    <row r="58" spans="1:2" ht="13.5">
      <c r="A58" t="s">
        <v>86</v>
      </c>
      <c r="B58">
        <v>54</v>
      </c>
    </row>
    <row r="59" spans="1:2" ht="13.5">
      <c r="A59" t="s">
        <v>86</v>
      </c>
      <c r="B59">
        <v>55</v>
      </c>
    </row>
    <row r="60" spans="1:2" ht="13.5">
      <c r="A60" t="s">
        <v>86</v>
      </c>
      <c r="B60">
        <v>56</v>
      </c>
    </row>
    <row r="61" spans="1:2" ht="13.5">
      <c r="A61" t="s">
        <v>86</v>
      </c>
      <c r="B61">
        <v>57</v>
      </c>
    </row>
    <row r="62" spans="1:2" ht="13.5">
      <c r="A62" t="s">
        <v>86</v>
      </c>
      <c r="B62">
        <v>58</v>
      </c>
    </row>
    <row r="63" spans="1:2" ht="13.5">
      <c r="A63" t="s">
        <v>86</v>
      </c>
      <c r="B63">
        <v>59</v>
      </c>
    </row>
    <row r="64" spans="1:2" ht="13.5">
      <c r="A64" t="s">
        <v>86</v>
      </c>
      <c r="B64">
        <v>60</v>
      </c>
    </row>
    <row r="65" spans="1:2" ht="13.5">
      <c r="A65" t="s">
        <v>86</v>
      </c>
      <c r="B65">
        <v>61</v>
      </c>
    </row>
    <row r="66" spans="1:2" ht="13.5">
      <c r="A66" t="s">
        <v>86</v>
      </c>
      <c r="B66">
        <v>62</v>
      </c>
    </row>
    <row r="67" spans="1:2" ht="13.5">
      <c r="A67" t="s">
        <v>86</v>
      </c>
      <c r="B67">
        <v>63</v>
      </c>
    </row>
    <row r="68" spans="1:2" ht="13.5">
      <c r="A68" t="s">
        <v>86</v>
      </c>
      <c r="B68">
        <v>64</v>
      </c>
    </row>
    <row r="69" spans="1:2" ht="13.5">
      <c r="A69" t="s">
        <v>86</v>
      </c>
      <c r="B69">
        <v>65</v>
      </c>
    </row>
    <row r="70" spans="1:2" ht="13.5">
      <c r="A70" t="s">
        <v>86</v>
      </c>
      <c r="B70">
        <v>66</v>
      </c>
    </row>
    <row r="71" spans="1:2" ht="13.5">
      <c r="A71" t="s">
        <v>86</v>
      </c>
      <c r="B71">
        <v>67</v>
      </c>
    </row>
    <row r="72" spans="1:2" ht="13.5">
      <c r="A72" t="s">
        <v>86</v>
      </c>
      <c r="B72">
        <v>68</v>
      </c>
    </row>
    <row r="73" spans="1:2" ht="13.5">
      <c r="A73" t="s">
        <v>86</v>
      </c>
      <c r="B73">
        <v>69</v>
      </c>
    </row>
    <row r="74" spans="1:2" ht="13.5">
      <c r="A74" t="s">
        <v>86</v>
      </c>
      <c r="B74">
        <v>70</v>
      </c>
    </row>
    <row r="75" spans="1:2" ht="13.5">
      <c r="A75" t="s">
        <v>86</v>
      </c>
      <c r="B75">
        <v>71</v>
      </c>
    </row>
    <row r="76" spans="1:2" ht="13.5">
      <c r="A76" t="s">
        <v>86</v>
      </c>
      <c r="B76">
        <v>72</v>
      </c>
    </row>
    <row r="77" spans="1:2" ht="13.5">
      <c r="A77" t="s">
        <v>86</v>
      </c>
      <c r="B77">
        <v>73</v>
      </c>
    </row>
    <row r="78" spans="1:2" ht="13.5">
      <c r="A78" t="s">
        <v>86</v>
      </c>
      <c r="B78">
        <v>74</v>
      </c>
    </row>
    <row r="79" spans="1:2" ht="13.5">
      <c r="A79" t="s">
        <v>86</v>
      </c>
      <c r="B79">
        <v>75</v>
      </c>
    </row>
    <row r="80" spans="1:2" ht="13.5">
      <c r="A80" t="s">
        <v>86</v>
      </c>
      <c r="B80">
        <v>76</v>
      </c>
    </row>
    <row r="81" spans="1:2" ht="13.5">
      <c r="A81" t="s">
        <v>86</v>
      </c>
      <c r="B81">
        <v>77</v>
      </c>
    </row>
    <row r="82" spans="1:2" ht="13.5">
      <c r="A82" t="s">
        <v>86</v>
      </c>
      <c r="B82">
        <v>78</v>
      </c>
    </row>
    <row r="83" spans="1:2" ht="13.5">
      <c r="A83" t="s">
        <v>86</v>
      </c>
      <c r="B83">
        <v>79</v>
      </c>
    </row>
    <row r="84" spans="1:2" ht="13.5">
      <c r="A84" t="s">
        <v>86</v>
      </c>
      <c r="B84">
        <v>80</v>
      </c>
    </row>
    <row r="85" spans="1:2" ht="13.5">
      <c r="A85" t="s">
        <v>86</v>
      </c>
      <c r="B85">
        <v>81</v>
      </c>
    </row>
    <row r="86" spans="1:2" ht="13.5">
      <c r="A86" t="s">
        <v>86</v>
      </c>
      <c r="B86">
        <v>82</v>
      </c>
    </row>
    <row r="87" spans="1:2" ht="13.5">
      <c r="A87" t="s">
        <v>86</v>
      </c>
      <c r="B87">
        <v>83</v>
      </c>
    </row>
    <row r="88" spans="1:2" ht="13.5">
      <c r="A88" t="s">
        <v>86</v>
      </c>
      <c r="B88">
        <v>84</v>
      </c>
    </row>
    <row r="89" spans="1:2" ht="13.5">
      <c r="A89" t="s">
        <v>86</v>
      </c>
      <c r="B89">
        <v>85</v>
      </c>
    </row>
    <row r="90" spans="1:2" ht="13.5">
      <c r="A90" t="s">
        <v>86</v>
      </c>
      <c r="B90">
        <v>86</v>
      </c>
    </row>
    <row r="91" spans="1:2" ht="13.5">
      <c r="A91" t="s">
        <v>86</v>
      </c>
      <c r="B91">
        <v>87</v>
      </c>
    </row>
    <row r="92" spans="1:2" ht="13.5">
      <c r="A92" t="s">
        <v>86</v>
      </c>
      <c r="B92">
        <v>88</v>
      </c>
    </row>
    <row r="93" spans="1:2" ht="13.5">
      <c r="A93" t="s">
        <v>86</v>
      </c>
      <c r="B93">
        <v>89</v>
      </c>
    </row>
    <row r="94" spans="1:2" ht="13.5">
      <c r="A94" t="s">
        <v>86</v>
      </c>
      <c r="B94">
        <v>90</v>
      </c>
    </row>
    <row r="95" spans="1:2" ht="13.5">
      <c r="A95" t="s">
        <v>86</v>
      </c>
      <c r="B95">
        <v>91</v>
      </c>
    </row>
    <row r="96" spans="1:2" ht="13.5">
      <c r="A96" t="s">
        <v>86</v>
      </c>
      <c r="B96">
        <v>92</v>
      </c>
    </row>
    <row r="97" spans="1:2" ht="13.5">
      <c r="A97" t="s">
        <v>86</v>
      </c>
      <c r="B97">
        <v>93</v>
      </c>
    </row>
    <row r="98" spans="1:2" ht="13.5">
      <c r="A98" t="s">
        <v>86</v>
      </c>
      <c r="B98">
        <v>94</v>
      </c>
    </row>
    <row r="99" spans="1:2" ht="13.5">
      <c r="A99" t="s">
        <v>86</v>
      </c>
      <c r="B99">
        <v>95</v>
      </c>
    </row>
    <row r="100" spans="1:2" ht="13.5">
      <c r="A100" t="s">
        <v>86</v>
      </c>
      <c r="B100">
        <v>96</v>
      </c>
    </row>
    <row r="101" spans="1:2" ht="13.5">
      <c r="A101" t="s">
        <v>86</v>
      </c>
      <c r="B101">
        <v>97</v>
      </c>
    </row>
    <row r="102" spans="1:2" ht="13.5">
      <c r="A102" t="s">
        <v>86</v>
      </c>
      <c r="B102">
        <v>98</v>
      </c>
    </row>
    <row r="103" spans="1:2" ht="13.5">
      <c r="A103" t="s">
        <v>86</v>
      </c>
      <c r="B103">
        <v>99</v>
      </c>
    </row>
    <row r="104" spans="1:2" ht="13.5">
      <c r="A104" t="s">
        <v>86</v>
      </c>
      <c r="B104">
        <v>100</v>
      </c>
    </row>
    <row r="105" spans="1:2" ht="13.5">
      <c r="A105" t="s">
        <v>86</v>
      </c>
      <c r="B105">
        <v>101</v>
      </c>
    </row>
    <row r="106" spans="1:2" ht="13.5">
      <c r="A106" t="s">
        <v>86</v>
      </c>
      <c r="B106">
        <v>102</v>
      </c>
    </row>
    <row r="107" spans="1:2" ht="13.5">
      <c r="A107" t="s">
        <v>86</v>
      </c>
      <c r="B107">
        <v>103</v>
      </c>
    </row>
    <row r="108" spans="1:2" ht="13.5">
      <c r="A108" t="s">
        <v>86</v>
      </c>
      <c r="B108">
        <v>104</v>
      </c>
    </row>
    <row r="109" spans="1:2" ht="13.5">
      <c r="A109" t="s">
        <v>86</v>
      </c>
      <c r="B109">
        <v>105</v>
      </c>
    </row>
    <row r="110" spans="1:2" ht="13.5">
      <c r="A110" t="s">
        <v>86</v>
      </c>
      <c r="B110">
        <v>106</v>
      </c>
    </row>
    <row r="111" spans="1:2" ht="13.5">
      <c r="A111" t="s">
        <v>86</v>
      </c>
      <c r="B111">
        <v>107</v>
      </c>
    </row>
    <row r="112" spans="1:2" ht="13.5">
      <c r="A112" t="s">
        <v>86</v>
      </c>
      <c r="B112">
        <v>108</v>
      </c>
    </row>
    <row r="113" spans="1:2" ht="13.5">
      <c r="A113" t="s">
        <v>86</v>
      </c>
      <c r="B113">
        <v>109</v>
      </c>
    </row>
    <row r="114" spans="1:2" ht="13.5">
      <c r="A114" t="s">
        <v>86</v>
      </c>
      <c r="B114">
        <v>110</v>
      </c>
    </row>
    <row r="115" spans="1:2" ht="13.5">
      <c r="A115" t="s">
        <v>86</v>
      </c>
      <c r="B115">
        <v>111</v>
      </c>
    </row>
    <row r="116" spans="1:2" ht="13.5">
      <c r="A116" t="s">
        <v>86</v>
      </c>
      <c r="B116">
        <v>112</v>
      </c>
    </row>
    <row r="117" spans="1:2" ht="13.5">
      <c r="A117" t="s">
        <v>86</v>
      </c>
      <c r="B117">
        <v>113</v>
      </c>
    </row>
    <row r="118" spans="1:2" ht="13.5">
      <c r="A118" t="s">
        <v>86</v>
      </c>
      <c r="B118">
        <v>114</v>
      </c>
    </row>
    <row r="119" spans="1:2" ht="13.5">
      <c r="A119" t="s">
        <v>86</v>
      </c>
      <c r="B119">
        <v>115</v>
      </c>
    </row>
    <row r="120" spans="1:2" ht="13.5">
      <c r="A120" t="s">
        <v>86</v>
      </c>
      <c r="B120">
        <v>116</v>
      </c>
    </row>
    <row r="121" spans="1:2" ht="13.5">
      <c r="A121" t="s">
        <v>86</v>
      </c>
      <c r="B121">
        <v>117</v>
      </c>
    </row>
    <row r="122" spans="1:2" ht="13.5">
      <c r="A122" t="s">
        <v>86</v>
      </c>
      <c r="B122">
        <v>118</v>
      </c>
    </row>
    <row r="123" spans="1:2" ht="13.5">
      <c r="A123" t="s">
        <v>86</v>
      </c>
      <c r="B123">
        <v>119</v>
      </c>
    </row>
    <row r="124" spans="1:2" ht="13.5">
      <c r="A124" t="s">
        <v>86</v>
      </c>
      <c r="B124">
        <v>120</v>
      </c>
    </row>
    <row r="125" spans="1:2" ht="13.5">
      <c r="A125" t="s">
        <v>86</v>
      </c>
      <c r="B125">
        <v>121</v>
      </c>
    </row>
    <row r="126" spans="1:2" ht="13.5">
      <c r="A126" t="s">
        <v>86</v>
      </c>
      <c r="B126">
        <v>122</v>
      </c>
    </row>
    <row r="127" spans="1:2" ht="13.5">
      <c r="A127" t="s">
        <v>86</v>
      </c>
      <c r="B127">
        <v>123</v>
      </c>
    </row>
    <row r="128" spans="1:2" ht="13.5">
      <c r="A128" t="s">
        <v>86</v>
      </c>
      <c r="B128">
        <v>124</v>
      </c>
    </row>
    <row r="129" spans="1:2" ht="13.5">
      <c r="A129" t="s">
        <v>86</v>
      </c>
      <c r="B129">
        <v>125</v>
      </c>
    </row>
    <row r="130" spans="1:2" ht="13.5">
      <c r="A130" t="s">
        <v>86</v>
      </c>
      <c r="B130">
        <v>126</v>
      </c>
    </row>
    <row r="131" spans="1:2" ht="13.5">
      <c r="A131" t="s">
        <v>86</v>
      </c>
      <c r="B131">
        <v>127</v>
      </c>
    </row>
    <row r="132" spans="1:2" ht="13.5">
      <c r="A132" t="s">
        <v>86</v>
      </c>
      <c r="B132">
        <v>128</v>
      </c>
    </row>
    <row r="133" spans="1:2" ht="13.5">
      <c r="A133" t="s">
        <v>86</v>
      </c>
      <c r="B133">
        <v>129</v>
      </c>
    </row>
    <row r="134" spans="1:2" ht="13.5">
      <c r="A134" t="s">
        <v>86</v>
      </c>
      <c r="B134">
        <v>130</v>
      </c>
    </row>
    <row r="135" spans="1:2" ht="13.5">
      <c r="A135" t="s">
        <v>86</v>
      </c>
      <c r="B135">
        <v>131</v>
      </c>
    </row>
    <row r="136" spans="1:2" ht="13.5">
      <c r="A136" t="s">
        <v>86</v>
      </c>
      <c r="B136">
        <v>132</v>
      </c>
    </row>
    <row r="137" spans="1:2" ht="13.5">
      <c r="A137" t="s">
        <v>86</v>
      </c>
      <c r="B137">
        <v>133</v>
      </c>
    </row>
    <row r="138" spans="1:2" ht="13.5">
      <c r="A138" t="s">
        <v>86</v>
      </c>
      <c r="B138">
        <v>134</v>
      </c>
    </row>
    <row r="139" spans="1:2" ht="13.5">
      <c r="A139" t="s">
        <v>86</v>
      </c>
      <c r="B139">
        <v>135</v>
      </c>
    </row>
    <row r="140" spans="1:2" ht="13.5">
      <c r="A140" t="s">
        <v>86</v>
      </c>
      <c r="B140">
        <v>136</v>
      </c>
    </row>
    <row r="141" spans="1:2" ht="13.5">
      <c r="A141" t="s">
        <v>86</v>
      </c>
      <c r="B141">
        <v>137</v>
      </c>
    </row>
    <row r="142" spans="1:2" ht="13.5">
      <c r="A142" t="s">
        <v>86</v>
      </c>
      <c r="B142">
        <v>138</v>
      </c>
    </row>
    <row r="143" spans="1:2" ht="13.5">
      <c r="A143" t="s">
        <v>86</v>
      </c>
      <c r="B143">
        <v>139</v>
      </c>
    </row>
    <row r="144" spans="1:2" ht="13.5">
      <c r="A144" t="s">
        <v>86</v>
      </c>
      <c r="B144">
        <v>140</v>
      </c>
    </row>
    <row r="145" spans="1:2" ht="13.5">
      <c r="A145" t="s">
        <v>86</v>
      </c>
      <c r="B145">
        <v>141</v>
      </c>
    </row>
    <row r="146" spans="1:2" ht="13.5">
      <c r="A146" t="s">
        <v>86</v>
      </c>
      <c r="B146">
        <v>142</v>
      </c>
    </row>
    <row r="147" spans="1:2" ht="13.5">
      <c r="A147" t="s">
        <v>86</v>
      </c>
      <c r="B147">
        <v>143</v>
      </c>
    </row>
    <row r="148" spans="1:2" ht="13.5">
      <c r="A148" t="s">
        <v>86</v>
      </c>
      <c r="B148">
        <v>144</v>
      </c>
    </row>
    <row r="149" spans="1:2" ht="13.5">
      <c r="A149" t="s">
        <v>86</v>
      </c>
      <c r="B149">
        <v>145</v>
      </c>
    </row>
    <row r="150" spans="1:2" ht="13.5">
      <c r="A150" t="s">
        <v>86</v>
      </c>
      <c r="B150">
        <v>146</v>
      </c>
    </row>
    <row r="151" spans="1:2" ht="13.5">
      <c r="A151" t="s">
        <v>86</v>
      </c>
      <c r="B151">
        <v>147</v>
      </c>
    </row>
    <row r="152" spans="1:2" ht="13.5">
      <c r="A152" t="s">
        <v>86</v>
      </c>
      <c r="B152">
        <v>148</v>
      </c>
    </row>
    <row r="153" spans="1:2" ht="13.5">
      <c r="A153" t="s">
        <v>86</v>
      </c>
      <c r="B153">
        <v>149</v>
      </c>
    </row>
    <row r="154" spans="1:2" ht="13.5">
      <c r="A154" t="s">
        <v>86</v>
      </c>
      <c r="B154">
        <v>150</v>
      </c>
    </row>
    <row r="155" spans="1:2" ht="13.5">
      <c r="A155" t="s">
        <v>86</v>
      </c>
      <c r="B155">
        <v>151</v>
      </c>
    </row>
    <row r="156" spans="1:2" ht="13.5">
      <c r="A156" t="s">
        <v>86</v>
      </c>
      <c r="B156">
        <v>152</v>
      </c>
    </row>
    <row r="157" spans="1:2" ht="13.5">
      <c r="A157" t="s">
        <v>86</v>
      </c>
      <c r="B157">
        <v>153</v>
      </c>
    </row>
    <row r="158" spans="1:2" ht="13.5">
      <c r="A158" t="s">
        <v>86</v>
      </c>
      <c r="B158">
        <v>154</v>
      </c>
    </row>
    <row r="159" spans="1:2" ht="13.5">
      <c r="A159" t="s">
        <v>86</v>
      </c>
      <c r="B159">
        <v>155</v>
      </c>
    </row>
    <row r="160" spans="1:2" ht="13.5">
      <c r="A160" t="s">
        <v>86</v>
      </c>
      <c r="B160">
        <v>156</v>
      </c>
    </row>
    <row r="161" spans="1:2" ht="13.5">
      <c r="A161" t="s">
        <v>86</v>
      </c>
      <c r="B161">
        <v>157</v>
      </c>
    </row>
    <row r="162" spans="1:2" ht="13.5">
      <c r="A162" t="s">
        <v>86</v>
      </c>
      <c r="B162">
        <v>158</v>
      </c>
    </row>
    <row r="163" spans="1:2" ht="13.5">
      <c r="A163" t="s">
        <v>86</v>
      </c>
      <c r="B163">
        <v>159</v>
      </c>
    </row>
    <row r="164" spans="1:2" ht="13.5">
      <c r="A164" t="s">
        <v>86</v>
      </c>
      <c r="B164">
        <v>160</v>
      </c>
    </row>
    <row r="165" spans="1:2" ht="13.5">
      <c r="A165" t="s">
        <v>86</v>
      </c>
      <c r="B165">
        <v>161</v>
      </c>
    </row>
    <row r="166" spans="1:2" ht="13.5">
      <c r="A166" t="s">
        <v>86</v>
      </c>
      <c r="B166">
        <v>162</v>
      </c>
    </row>
    <row r="167" spans="1:2" ht="13.5">
      <c r="A167" t="s">
        <v>86</v>
      </c>
      <c r="B167">
        <v>163</v>
      </c>
    </row>
    <row r="168" spans="1:2" ht="13.5">
      <c r="A168" t="s">
        <v>86</v>
      </c>
      <c r="B168">
        <v>164</v>
      </c>
    </row>
    <row r="169" spans="1:2" ht="13.5">
      <c r="A169" t="s">
        <v>86</v>
      </c>
      <c r="B169">
        <v>165</v>
      </c>
    </row>
    <row r="170" spans="1:2" ht="13.5">
      <c r="A170" t="s">
        <v>86</v>
      </c>
      <c r="B170">
        <v>166</v>
      </c>
    </row>
    <row r="171" spans="1:2" ht="13.5">
      <c r="A171" t="s">
        <v>86</v>
      </c>
      <c r="B171">
        <v>167</v>
      </c>
    </row>
    <row r="172" spans="1:2" ht="13.5">
      <c r="A172" t="s">
        <v>86</v>
      </c>
      <c r="B172">
        <v>168</v>
      </c>
    </row>
    <row r="173" spans="1:2" ht="13.5">
      <c r="A173" t="s">
        <v>86</v>
      </c>
      <c r="B173">
        <v>169</v>
      </c>
    </row>
    <row r="174" spans="1:2" ht="13.5">
      <c r="A174" t="s">
        <v>86</v>
      </c>
      <c r="B174">
        <v>170</v>
      </c>
    </row>
    <row r="175" spans="1:2" ht="13.5">
      <c r="A175" t="s">
        <v>86</v>
      </c>
      <c r="B175">
        <v>171</v>
      </c>
    </row>
    <row r="176" spans="1:2" ht="13.5">
      <c r="A176" t="s">
        <v>86</v>
      </c>
      <c r="B176">
        <v>172</v>
      </c>
    </row>
    <row r="177" spans="1:2" ht="13.5">
      <c r="A177" t="s">
        <v>86</v>
      </c>
      <c r="B177">
        <v>173</v>
      </c>
    </row>
    <row r="178" spans="1:2" ht="13.5">
      <c r="A178" t="s">
        <v>86</v>
      </c>
      <c r="B178">
        <v>174</v>
      </c>
    </row>
    <row r="179" spans="1:2" ht="13.5">
      <c r="A179" t="s">
        <v>86</v>
      </c>
      <c r="B179">
        <v>175</v>
      </c>
    </row>
    <row r="180" spans="1:2" ht="13.5">
      <c r="A180" t="s">
        <v>86</v>
      </c>
      <c r="B180">
        <v>176</v>
      </c>
    </row>
    <row r="181" spans="1:2" ht="13.5">
      <c r="A181" t="s">
        <v>86</v>
      </c>
      <c r="B181">
        <v>177</v>
      </c>
    </row>
    <row r="182" spans="1:2" ht="13.5">
      <c r="A182" t="s">
        <v>86</v>
      </c>
      <c r="B182">
        <v>178</v>
      </c>
    </row>
    <row r="183" spans="1:2" ht="13.5">
      <c r="A183" t="s">
        <v>86</v>
      </c>
      <c r="B183">
        <v>179</v>
      </c>
    </row>
    <row r="184" spans="1:2" ht="13.5">
      <c r="A184" t="s">
        <v>86</v>
      </c>
      <c r="B184">
        <v>180</v>
      </c>
    </row>
    <row r="185" spans="1:2" ht="13.5">
      <c r="A185" t="s">
        <v>86</v>
      </c>
      <c r="B185">
        <v>181</v>
      </c>
    </row>
    <row r="186" spans="1:2" ht="13.5">
      <c r="A186" t="s">
        <v>86</v>
      </c>
      <c r="B186">
        <v>182</v>
      </c>
    </row>
    <row r="187" spans="1:2" ht="13.5">
      <c r="A187" t="s">
        <v>86</v>
      </c>
      <c r="B187">
        <v>183</v>
      </c>
    </row>
    <row r="188" spans="1:2" ht="13.5">
      <c r="A188" t="s">
        <v>86</v>
      </c>
      <c r="B188">
        <v>184</v>
      </c>
    </row>
    <row r="189" spans="1:2" ht="13.5">
      <c r="A189" t="s">
        <v>86</v>
      </c>
      <c r="B189">
        <v>185</v>
      </c>
    </row>
    <row r="190" spans="1:2" ht="13.5">
      <c r="A190" t="s">
        <v>86</v>
      </c>
      <c r="B190">
        <v>186</v>
      </c>
    </row>
    <row r="191" spans="1:2" ht="13.5">
      <c r="A191" t="s">
        <v>86</v>
      </c>
      <c r="B191">
        <v>187</v>
      </c>
    </row>
    <row r="192" spans="1:2" ht="13.5">
      <c r="A192" t="s">
        <v>86</v>
      </c>
      <c r="B192">
        <v>188</v>
      </c>
    </row>
    <row r="193" spans="1:2" ht="13.5">
      <c r="A193" t="s">
        <v>86</v>
      </c>
      <c r="B193">
        <v>189</v>
      </c>
    </row>
    <row r="194" spans="1:2" ht="13.5">
      <c r="A194" t="s">
        <v>86</v>
      </c>
      <c r="B194">
        <v>190</v>
      </c>
    </row>
    <row r="195" spans="1:2" ht="13.5">
      <c r="A195" t="s">
        <v>86</v>
      </c>
      <c r="B195">
        <v>191</v>
      </c>
    </row>
    <row r="196" spans="1:2" ht="13.5">
      <c r="A196" t="s">
        <v>86</v>
      </c>
      <c r="B196">
        <v>192</v>
      </c>
    </row>
    <row r="197" spans="1:2" ht="13.5">
      <c r="A197" t="s">
        <v>86</v>
      </c>
      <c r="B197">
        <v>193</v>
      </c>
    </row>
    <row r="198" spans="1:2" ht="13.5">
      <c r="A198" t="s">
        <v>86</v>
      </c>
      <c r="B198">
        <v>194</v>
      </c>
    </row>
    <row r="199" spans="1:2" ht="13.5">
      <c r="A199" t="s">
        <v>86</v>
      </c>
      <c r="B199">
        <v>195</v>
      </c>
    </row>
    <row r="200" spans="1:2" ht="13.5">
      <c r="A200" t="s">
        <v>86</v>
      </c>
      <c r="B200">
        <v>196</v>
      </c>
    </row>
    <row r="201" spans="1:2" ht="13.5">
      <c r="A201" t="s">
        <v>86</v>
      </c>
      <c r="B201">
        <v>197</v>
      </c>
    </row>
    <row r="202" spans="1:2" ht="13.5">
      <c r="A202" t="s">
        <v>86</v>
      </c>
      <c r="B202">
        <v>198</v>
      </c>
    </row>
    <row r="203" spans="1:2" ht="13.5">
      <c r="A203" t="s">
        <v>86</v>
      </c>
      <c r="B203">
        <v>199</v>
      </c>
    </row>
    <row r="204" spans="1:2" ht="13.5">
      <c r="A204" t="s">
        <v>86</v>
      </c>
      <c r="B204">
        <v>200</v>
      </c>
    </row>
    <row r="205" spans="1:2" ht="13.5">
      <c r="A205" t="s">
        <v>86</v>
      </c>
      <c r="B205">
        <v>201</v>
      </c>
    </row>
    <row r="206" spans="1:2" ht="13.5">
      <c r="A206" t="s">
        <v>86</v>
      </c>
      <c r="B206">
        <v>202</v>
      </c>
    </row>
    <row r="207" spans="1:2" ht="13.5">
      <c r="A207" t="s">
        <v>86</v>
      </c>
      <c r="B207">
        <v>203</v>
      </c>
    </row>
    <row r="208" spans="1:2" ht="13.5">
      <c r="A208" t="s">
        <v>86</v>
      </c>
      <c r="B208">
        <v>204</v>
      </c>
    </row>
    <row r="209" spans="1:2" ht="13.5">
      <c r="A209" t="s">
        <v>86</v>
      </c>
      <c r="B209">
        <v>205</v>
      </c>
    </row>
    <row r="210" spans="1:2" ht="13.5">
      <c r="A210" t="s">
        <v>86</v>
      </c>
      <c r="B210">
        <v>206</v>
      </c>
    </row>
    <row r="211" spans="1:2" ht="13.5">
      <c r="A211" t="s">
        <v>86</v>
      </c>
      <c r="B211">
        <v>207</v>
      </c>
    </row>
    <row r="212" spans="1:2" ht="13.5">
      <c r="A212" t="s">
        <v>86</v>
      </c>
      <c r="B212">
        <v>208</v>
      </c>
    </row>
    <row r="213" spans="1:2" ht="13.5">
      <c r="A213" t="s">
        <v>86</v>
      </c>
      <c r="B213">
        <v>209</v>
      </c>
    </row>
    <row r="214" spans="1:2" ht="13.5">
      <c r="A214" t="s">
        <v>86</v>
      </c>
      <c r="B214">
        <v>210</v>
      </c>
    </row>
    <row r="215" spans="1:2" ht="13.5">
      <c r="A215" t="s">
        <v>86</v>
      </c>
      <c r="B215">
        <v>211</v>
      </c>
    </row>
    <row r="216" spans="1:2" ht="13.5">
      <c r="A216" t="s">
        <v>86</v>
      </c>
      <c r="B216">
        <v>212</v>
      </c>
    </row>
    <row r="217" spans="1:2" ht="13.5">
      <c r="A217" t="s">
        <v>86</v>
      </c>
      <c r="B217">
        <v>213</v>
      </c>
    </row>
    <row r="218" spans="1:2" ht="13.5">
      <c r="A218" t="s">
        <v>86</v>
      </c>
      <c r="B218">
        <v>214</v>
      </c>
    </row>
    <row r="219" spans="1:2" ht="13.5">
      <c r="A219" t="s">
        <v>86</v>
      </c>
      <c r="B219">
        <v>215</v>
      </c>
    </row>
    <row r="220" spans="1:2" ht="13.5">
      <c r="A220" t="s">
        <v>86</v>
      </c>
      <c r="B220">
        <v>216</v>
      </c>
    </row>
    <row r="221" spans="1:2" ht="13.5">
      <c r="A221" t="s">
        <v>86</v>
      </c>
      <c r="B221">
        <v>217</v>
      </c>
    </row>
    <row r="222" spans="1:2" ht="13.5">
      <c r="A222" t="s">
        <v>86</v>
      </c>
      <c r="B222">
        <v>218</v>
      </c>
    </row>
    <row r="223" spans="1:2" ht="13.5">
      <c r="A223" t="s">
        <v>86</v>
      </c>
      <c r="B223">
        <v>219</v>
      </c>
    </row>
    <row r="224" spans="1:2" ht="13.5">
      <c r="A224" t="s">
        <v>86</v>
      </c>
      <c r="B224">
        <v>220</v>
      </c>
    </row>
    <row r="225" spans="1:2" ht="13.5">
      <c r="A225" t="s">
        <v>86</v>
      </c>
      <c r="B225">
        <v>221</v>
      </c>
    </row>
    <row r="226" spans="1:2" ht="13.5">
      <c r="A226" t="s">
        <v>86</v>
      </c>
      <c r="B226">
        <v>222</v>
      </c>
    </row>
    <row r="227" spans="1:2" ht="13.5">
      <c r="A227" t="s">
        <v>86</v>
      </c>
      <c r="B227">
        <v>223</v>
      </c>
    </row>
    <row r="228" spans="1:2" ht="13.5">
      <c r="A228" t="s">
        <v>86</v>
      </c>
      <c r="B228">
        <v>224</v>
      </c>
    </row>
    <row r="229" spans="1:2" ht="13.5">
      <c r="A229" t="s">
        <v>86</v>
      </c>
      <c r="B229">
        <v>225</v>
      </c>
    </row>
    <row r="230" spans="1:2" ht="13.5">
      <c r="A230" t="s">
        <v>86</v>
      </c>
      <c r="B230">
        <v>226</v>
      </c>
    </row>
    <row r="231" spans="1:2" ht="13.5">
      <c r="A231" t="s">
        <v>86</v>
      </c>
      <c r="B231">
        <v>227</v>
      </c>
    </row>
    <row r="232" spans="1:2" ht="13.5">
      <c r="A232" t="s">
        <v>86</v>
      </c>
      <c r="B232">
        <v>228</v>
      </c>
    </row>
    <row r="233" spans="1:2" ht="13.5">
      <c r="A233" t="s">
        <v>86</v>
      </c>
      <c r="B233">
        <v>229</v>
      </c>
    </row>
    <row r="234" spans="1:2" ht="13.5">
      <c r="A234" t="s">
        <v>86</v>
      </c>
      <c r="B234">
        <v>230</v>
      </c>
    </row>
    <row r="235" spans="1:2" ht="13.5">
      <c r="A235" t="s">
        <v>86</v>
      </c>
      <c r="B235">
        <v>231</v>
      </c>
    </row>
    <row r="236" spans="1:2" ht="13.5">
      <c r="A236" t="s">
        <v>86</v>
      </c>
      <c r="B236">
        <v>232</v>
      </c>
    </row>
    <row r="237" spans="1:2" ht="13.5">
      <c r="A237" t="s">
        <v>86</v>
      </c>
      <c r="B237">
        <v>233</v>
      </c>
    </row>
    <row r="238" spans="1:2" ht="13.5">
      <c r="A238" t="s">
        <v>86</v>
      </c>
      <c r="B238">
        <v>234</v>
      </c>
    </row>
    <row r="239" spans="1:2" ht="13.5">
      <c r="A239" t="s">
        <v>86</v>
      </c>
      <c r="B239">
        <v>235</v>
      </c>
    </row>
    <row r="240" spans="1:2" ht="13.5">
      <c r="A240" t="s">
        <v>86</v>
      </c>
      <c r="B240">
        <v>236</v>
      </c>
    </row>
    <row r="241" spans="1:2" ht="13.5">
      <c r="A241" t="s">
        <v>86</v>
      </c>
      <c r="B241">
        <v>237</v>
      </c>
    </row>
    <row r="242" spans="1:2" ht="13.5">
      <c r="A242" t="s">
        <v>86</v>
      </c>
      <c r="B242">
        <v>238</v>
      </c>
    </row>
    <row r="243" spans="1:2" ht="13.5">
      <c r="A243" t="s">
        <v>86</v>
      </c>
      <c r="B243">
        <v>239</v>
      </c>
    </row>
    <row r="244" spans="1:2" ht="13.5">
      <c r="A244" t="s">
        <v>86</v>
      </c>
      <c r="B244">
        <v>240</v>
      </c>
    </row>
    <row r="245" spans="1:2" ht="13.5">
      <c r="A245" t="s">
        <v>86</v>
      </c>
      <c r="B245">
        <v>241</v>
      </c>
    </row>
    <row r="246" spans="1:2" ht="13.5">
      <c r="A246" t="s">
        <v>86</v>
      </c>
      <c r="B246">
        <v>242</v>
      </c>
    </row>
    <row r="247" spans="1:2" ht="13.5">
      <c r="A247" t="s">
        <v>86</v>
      </c>
      <c r="B247">
        <v>243</v>
      </c>
    </row>
    <row r="248" spans="1:2" ht="13.5">
      <c r="A248" t="s">
        <v>86</v>
      </c>
      <c r="B248">
        <v>244</v>
      </c>
    </row>
    <row r="249" spans="1:2" ht="13.5">
      <c r="A249" t="s">
        <v>86</v>
      </c>
      <c r="B249">
        <v>245</v>
      </c>
    </row>
    <row r="250" spans="1:2" ht="13.5">
      <c r="A250" t="s">
        <v>86</v>
      </c>
      <c r="B250">
        <v>246</v>
      </c>
    </row>
    <row r="251" spans="1:2" ht="13.5">
      <c r="A251" t="s">
        <v>86</v>
      </c>
      <c r="B251">
        <v>247</v>
      </c>
    </row>
    <row r="252" spans="1:2" ht="13.5">
      <c r="A252" t="s">
        <v>86</v>
      </c>
      <c r="B252">
        <v>248</v>
      </c>
    </row>
    <row r="253" spans="1:2" ht="13.5">
      <c r="A253" t="s">
        <v>86</v>
      </c>
      <c r="B253">
        <v>249</v>
      </c>
    </row>
    <row r="254" spans="1:2" ht="13.5">
      <c r="A254" t="s">
        <v>86</v>
      </c>
      <c r="B254">
        <v>250</v>
      </c>
    </row>
    <row r="255" spans="1:2" ht="13.5">
      <c r="A255" t="s">
        <v>86</v>
      </c>
      <c r="B255">
        <v>251</v>
      </c>
    </row>
    <row r="256" spans="1:2" ht="13.5">
      <c r="A256" t="s">
        <v>86</v>
      </c>
      <c r="B256">
        <v>252</v>
      </c>
    </row>
    <row r="257" spans="1:2" ht="13.5">
      <c r="A257" t="s">
        <v>86</v>
      </c>
      <c r="B257">
        <v>253</v>
      </c>
    </row>
    <row r="258" spans="1:2" ht="13.5">
      <c r="A258" t="s">
        <v>86</v>
      </c>
      <c r="B258">
        <v>254</v>
      </c>
    </row>
    <row r="259" spans="1:2" ht="13.5">
      <c r="A259" t="s">
        <v>86</v>
      </c>
      <c r="B259">
        <v>255</v>
      </c>
    </row>
    <row r="260" spans="1:2" ht="13.5">
      <c r="A260" t="s">
        <v>86</v>
      </c>
      <c r="B260">
        <v>256</v>
      </c>
    </row>
    <row r="261" spans="1:2" ht="13.5">
      <c r="A261" t="s">
        <v>86</v>
      </c>
      <c r="B261">
        <v>257</v>
      </c>
    </row>
    <row r="262" spans="1:2" ht="13.5">
      <c r="A262" t="s">
        <v>86</v>
      </c>
      <c r="B262">
        <v>258</v>
      </c>
    </row>
    <row r="263" spans="1:2" ht="13.5">
      <c r="A263" t="s">
        <v>86</v>
      </c>
      <c r="B263">
        <v>259</v>
      </c>
    </row>
    <row r="264" spans="1:2" ht="13.5">
      <c r="A264" t="s">
        <v>86</v>
      </c>
      <c r="B264">
        <v>260</v>
      </c>
    </row>
    <row r="265" spans="1:2" ht="13.5">
      <c r="A265" t="s">
        <v>86</v>
      </c>
      <c r="B265">
        <v>261</v>
      </c>
    </row>
    <row r="266" spans="1:2" ht="13.5">
      <c r="A266" t="s">
        <v>86</v>
      </c>
      <c r="B266">
        <v>262</v>
      </c>
    </row>
    <row r="267" spans="1:2" ht="13.5">
      <c r="A267" t="s">
        <v>86</v>
      </c>
      <c r="B267">
        <v>263</v>
      </c>
    </row>
    <row r="268" spans="1:2" ht="13.5">
      <c r="A268" t="s">
        <v>86</v>
      </c>
      <c r="B268">
        <v>264</v>
      </c>
    </row>
    <row r="269" spans="1:2" ht="13.5">
      <c r="A269" t="s">
        <v>86</v>
      </c>
      <c r="B269">
        <v>265</v>
      </c>
    </row>
    <row r="270" spans="1:2" ht="13.5">
      <c r="A270" t="s">
        <v>86</v>
      </c>
      <c r="B270">
        <v>266</v>
      </c>
    </row>
    <row r="271" spans="1:2" ht="13.5">
      <c r="A271" t="s">
        <v>86</v>
      </c>
      <c r="B271">
        <v>267</v>
      </c>
    </row>
    <row r="272" spans="1:2" ht="13.5">
      <c r="A272" t="s">
        <v>86</v>
      </c>
      <c r="B272">
        <v>268</v>
      </c>
    </row>
    <row r="273" spans="1:2" ht="13.5">
      <c r="A273" t="s">
        <v>86</v>
      </c>
      <c r="B273">
        <v>269</v>
      </c>
    </row>
    <row r="274" spans="1:2" ht="13.5">
      <c r="A274" t="s">
        <v>86</v>
      </c>
      <c r="B274">
        <v>270</v>
      </c>
    </row>
    <row r="275" spans="1:2" ht="13.5">
      <c r="A275" t="s">
        <v>86</v>
      </c>
      <c r="B275">
        <v>271</v>
      </c>
    </row>
    <row r="276" spans="1:2" ht="13.5">
      <c r="A276" t="s">
        <v>86</v>
      </c>
      <c r="B276">
        <v>272</v>
      </c>
    </row>
    <row r="277" spans="1:2" ht="13.5">
      <c r="A277" t="s">
        <v>86</v>
      </c>
      <c r="B277">
        <v>273</v>
      </c>
    </row>
    <row r="278" spans="1:2" ht="13.5">
      <c r="A278" t="s">
        <v>86</v>
      </c>
      <c r="B278">
        <v>274</v>
      </c>
    </row>
    <row r="279" spans="1:2" ht="13.5">
      <c r="A279" t="s">
        <v>86</v>
      </c>
      <c r="B279">
        <v>275</v>
      </c>
    </row>
    <row r="280" spans="1:2" ht="13.5">
      <c r="A280" t="s">
        <v>86</v>
      </c>
      <c r="B280">
        <v>276</v>
      </c>
    </row>
    <row r="281" spans="1:2" ht="13.5">
      <c r="A281" t="s">
        <v>86</v>
      </c>
      <c r="B281">
        <v>277</v>
      </c>
    </row>
    <row r="282" spans="1:2" ht="13.5">
      <c r="A282" t="s">
        <v>86</v>
      </c>
      <c r="B282">
        <v>278</v>
      </c>
    </row>
    <row r="283" spans="1:2" ht="13.5">
      <c r="A283" t="s">
        <v>86</v>
      </c>
      <c r="B283">
        <v>279</v>
      </c>
    </row>
    <row r="284" spans="1:2" ht="13.5">
      <c r="A284" t="s">
        <v>86</v>
      </c>
      <c r="B284">
        <v>280</v>
      </c>
    </row>
    <row r="285" spans="1:2" ht="13.5">
      <c r="A285" t="s">
        <v>86</v>
      </c>
      <c r="B285">
        <v>281</v>
      </c>
    </row>
    <row r="286" spans="1:2" ht="13.5">
      <c r="A286" t="s">
        <v>86</v>
      </c>
      <c r="B286">
        <v>282</v>
      </c>
    </row>
    <row r="287" spans="1:2" ht="13.5">
      <c r="A287" t="s">
        <v>86</v>
      </c>
      <c r="B287">
        <v>283</v>
      </c>
    </row>
    <row r="288" spans="1:2" ht="13.5">
      <c r="A288" t="s">
        <v>86</v>
      </c>
      <c r="B288">
        <v>284</v>
      </c>
    </row>
    <row r="289" spans="1:2" ht="13.5">
      <c r="A289" t="s">
        <v>86</v>
      </c>
      <c r="B289">
        <v>285</v>
      </c>
    </row>
    <row r="290" spans="1:2" ht="13.5">
      <c r="A290" t="s">
        <v>86</v>
      </c>
      <c r="B290">
        <v>286</v>
      </c>
    </row>
    <row r="291" spans="1:2" ht="13.5">
      <c r="A291" t="s">
        <v>86</v>
      </c>
      <c r="B291">
        <v>287</v>
      </c>
    </row>
    <row r="292" spans="1:2" ht="13.5">
      <c r="A292" t="s">
        <v>86</v>
      </c>
      <c r="B292">
        <v>288</v>
      </c>
    </row>
    <row r="293" spans="1:2" ht="13.5">
      <c r="A293" t="s">
        <v>86</v>
      </c>
      <c r="B293">
        <v>289</v>
      </c>
    </row>
    <row r="294" spans="1:2" ht="13.5">
      <c r="A294" t="s">
        <v>86</v>
      </c>
      <c r="B294">
        <v>290</v>
      </c>
    </row>
    <row r="295" spans="1:2" ht="13.5">
      <c r="A295" t="s">
        <v>86</v>
      </c>
      <c r="B295">
        <v>291</v>
      </c>
    </row>
    <row r="296" spans="1:2" ht="13.5">
      <c r="A296" t="s">
        <v>86</v>
      </c>
      <c r="B296">
        <v>292</v>
      </c>
    </row>
    <row r="297" spans="1:2" ht="13.5">
      <c r="A297" t="s">
        <v>86</v>
      </c>
      <c r="B297">
        <v>293</v>
      </c>
    </row>
    <row r="298" spans="1:2" ht="13.5">
      <c r="A298" t="s">
        <v>86</v>
      </c>
      <c r="B298">
        <v>294</v>
      </c>
    </row>
    <row r="299" spans="1:2" ht="13.5">
      <c r="A299" t="s">
        <v>86</v>
      </c>
      <c r="B299">
        <v>295</v>
      </c>
    </row>
    <row r="300" spans="1:2" ht="13.5">
      <c r="A300" t="s">
        <v>86</v>
      </c>
      <c r="B300">
        <v>296</v>
      </c>
    </row>
    <row r="301" spans="1:2" ht="13.5">
      <c r="A301" t="s">
        <v>86</v>
      </c>
      <c r="B301">
        <v>297</v>
      </c>
    </row>
    <row r="302" spans="1:2" ht="13.5">
      <c r="A302" t="s">
        <v>86</v>
      </c>
      <c r="B302">
        <v>298</v>
      </c>
    </row>
    <row r="303" spans="1:2" ht="13.5">
      <c r="A303" t="s">
        <v>86</v>
      </c>
      <c r="B303">
        <v>299</v>
      </c>
    </row>
    <row r="304" spans="1:2" ht="13.5">
      <c r="A304" t="s">
        <v>86</v>
      </c>
      <c r="B304">
        <v>300</v>
      </c>
    </row>
    <row r="305" spans="1:2" ht="13.5">
      <c r="A305" t="s">
        <v>86</v>
      </c>
      <c r="B305">
        <v>301</v>
      </c>
    </row>
    <row r="306" spans="1:2" ht="13.5">
      <c r="A306" t="s">
        <v>86</v>
      </c>
      <c r="B306">
        <v>302</v>
      </c>
    </row>
    <row r="307" spans="1:2" ht="13.5">
      <c r="A307" t="s">
        <v>86</v>
      </c>
      <c r="B307">
        <v>303</v>
      </c>
    </row>
    <row r="308" spans="1:2" ht="13.5">
      <c r="A308" t="s">
        <v>86</v>
      </c>
      <c r="B308">
        <v>304</v>
      </c>
    </row>
    <row r="309" spans="1:2" ht="13.5">
      <c r="A309" t="s">
        <v>86</v>
      </c>
      <c r="B309">
        <v>305</v>
      </c>
    </row>
    <row r="310" spans="1:2" ht="13.5">
      <c r="A310" t="s">
        <v>86</v>
      </c>
      <c r="B310">
        <v>306</v>
      </c>
    </row>
    <row r="311" spans="1:2" ht="13.5">
      <c r="A311" t="s">
        <v>86</v>
      </c>
      <c r="B311">
        <v>307</v>
      </c>
    </row>
    <row r="312" spans="1:2" ht="13.5">
      <c r="A312" t="s">
        <v>86</v>
      </c>
      <c r="B312">
        <v>308</v>
      </c>
    </row>
    <row r="313" spans="1:2" ht="13.5">
      <c r="A313" t="s">
        <v>86</v>
      </c>
      <c r="B313">
        <v>309</v>
      </c>
    </row>
    <row r="314" spans="1:2" ht="13.5">
      <c r="A314" t="s">
        <v>86</v>
      </c>
      <c r="B314">
        <v>310</v>
      </c>
    </row>
    <row r="315" spans="1:2" ht="13.5">
      <c r="A315" t="s">
        <v>86</v>
      </c>
      <c r="B315">
        <v>311</v>
      </c>
    </row>
    <row r="316" spans="1:2" ht="13.5">
      <c r="A316" t="s">
        <v>86</v>
      </c>
      <c r="B316">
        <v>312</v>
      </c>
    </row>
    <row r="317" spans="1:2" ht="13.5">
      <c r="A317" t="s">
        <v>86</v>
      </c>
      <c r="B317">
        <v>313</v>
      </c>
    </row>
    <row r="318" spans="1:2" ht="13.5">
      <c r="A318" t="s">
        <v>86</v>
      </c>
      <c r="B318">
        <v>314</v>
      </c>
    </row>
    <row r="319" spans="1:2" ht="13.5">
      <c r="A319" t="s">
        <v>86</v>
      </c>
      <c r="B319">
        <v>315</v>
      </c>
    </row>
    <row r="320" spans="1:2" ht="13.5">
      <c r="A320" t="s">
        <v>86</v>
      </c>
      <c r="B320">
        <v>316</v>
      </c>
    </row>
    <row r="321" spans="1:2" ht="13.5">
      <c r="A321" t="s">
        <v>86</v>
      </c>
      <c r="B321">
        <v>317</v>
      </c>
    </row>
    <row r="322" spans="1:2" ht="13.5">
      <c r="A322" t="s">
        <v>86</v>
      </c>
      <c r="B322">
        <v>318</v>
      </c>
    </row>
    <row r="323" spans="1:2" ht="13.5">
      <c r="A323" t="s">
        <v>86</v>
      </c>
      <c r="B323">
        <v>319</v>
      </c>
    </row>
    <row r="324" spans="1:2" ht="13.5">
      <c r="A324" t="s">
        <v>86</v>
      </c>
      <c r="B324">
        <v>320</v>
      </c>
    </row>
    <row r="325" spans="1:2" ht="13.5">
      <c r="A325" t="s">
        <v>86</v>
      </c>
      <c r="B325">
        <v>321</v>
      </c>
    </row>
    <row r="326" spans="1:2" ht="13.5">
      <c r="A326" t="s">
        <v>86</v>
      </c>
      <c r="B326">
        <v>322</v>
      </c>
    </row>
    <row r="327" spans="1:2" ht="13.5">
      <c r="A327" t="s">
        <v>86</v>
      </c>
      <c r="B327">
        <v>323</v>
      </c>
    </row>
    <row r="328" spans="1:2" ht="13.5">
      <c r="A328" t="s">
        <v>86</v>
      </c>
      <c r="B328">
        <v>324</v>
      </c>
    </row>
    <row r="329" spans="1:2" ht="13.5">
      <c r="A329" t="s">
        <v>86</v>
      </c>
      <c r="B329">
        <v>325</v>
      </c>
    </row>
    <row r="330" spans="1:2" ht="13.5">
      <c r="A330" t="s">
        <v>86</v>
      </c>
      <c r="B330">
        <v>326</v>
      </c>
    </row>
    <row r="331" spans="1:2" ht="13.5">
      <c r="A331" t="s">
        <v>86</v>
      </c>
      <c r="B331">
        <v>327</v>
      </c>
    </row>
    <row r="332" spans="1:2" ht="13.5">
      <c r="A332" t="s">
        <v>86</v>
      </c>
      <c r="B332">
        <v>328</v>
      </c>
    </row>
    <row r="333" spans="1:2" ht="13.5">
      <c r="A333" t="s">
        <v>86</v>
      </c>
      <c r="B333">
        <v>329</v>
      </c>
    </row>
    <row r="334" spans="1:2" ht="13.5">
      <c r="A334" t="s">
        <v>86</v>
      </c>
      <c r="B334">
        <v>330</v>
      </c>
    </row>
    <row r="335" spans="1:2" ht="13.5">
      <c r="A335" t="s">
        <v>86</v>
      </c>
      <c r="B335">
        <v>331</v>
      </c>
    </row>
    <row r="336" spans="1:2" ht="13.5">
      <c r="A336" t="s">
        <v>86</v>
      </c>
      <c r="B336">
        <v>332</v>
      </c>
    </row>
    <row r="337" spans="1:2" ht="13.5">
      <c r="A337" t="s">
        <v>86</v>
      </c>
      <c r="B337">
        <v>333</v>
      </c>
    </row>
    <row r="338" spans="1:2" ht="13.5">
      <c r="A338" t="s">
        <v>86</v>
      </c>
      <c r="B338">
        <v>334</v>
      </c>
    </row>
    <row r="339" spans="1:2" ht="13.5">
      <c r="A339" t="s">
        <v>86</v>
      </c>
      <c r="B339">
        <v>335</v>
      </c>
    </row>
    <row r="340" spans="1:2" ht="13.5">
      <c r="A340" t="s">
        <v>86</v>
      </c>
      <c r="B340">
        <v>336</v>
      </c>
    </row>
    <row r="341" spans="1:2" ht="13.5">
      <c r="A341" t="s">
        <v>86</v>
      </c>
      <c r="B341">
        <v>337</v>
      </c>
    </row>
    <row r="342" spans="1:2" ht="13.5">
      <c r="A342" t="s">
        <v>86</v>
      </c>
      <c r="B342">
        <v>338</v>
      </c>
    </row>
    <row r="343" spans="1:2" ht="13.5">
      <c r="A343" t="s">
        <v>86</v>
      </c>
      <c r="B343">
        <v>339</v>
      </c>
    </row>
    <row r="344" spans="1:2" ht="13.5">
      <c r="A344" t="s">
        <v>86</v>
      </c>
      <c r="B344">
        <v>340</v>
      </c>
    </row>
    <row r="345" spans="1:2" ht="13.5">
      <c r="A345" t="s">
        <v>86</v>
      </c>
      <c r="B345">
        <v>341</v>
      </c>
    </row>
    <row r="346" spans="1:2" ht="13.5">
      <c r="A346" t="s">
        <v>86</v>
      </c>
      <c r="B346">
        <v>342</v>
      </c>
    </row>
    <row r="347" spans="1:2" ht="13.5">
      <c r="A347" t="s">
        <v>86</v>
      </c>
      <c r="B347">
        <v>343</v>
      </c>
    </row>
    <row r="348" spans="1:2" ht="13.5">
      <c r="A348" t="s">
        <v>86</v>
      </c>
      <c r="B348">
        <v>344</v>
      </c>
    </row>
    <row r="349" spans="1:2" ht="13.5">
      <c r="A349" t="s">
        <v>86</v>
      </c>
      <c r="B349">
        <v>345</v>
      </c>
    </row>
    <row r="350" spans="1:2" ht="13.5">
      <c r="A350" t="s">
        <v>86</v>
      </c>
      <c r="B350">
        <v>346</v>
      </c>
    </row>
    <row r="351" spans="1:2" ht="13.5">
      <c r="A351" t="s">
        <v>86</v>
      </c>
      <c r="B351">
        <v>347</v>
      </c>
    </row>
    <row r="352" spans="1:2" ht="13.5">
      <c r="A352" t="s">
        <v>86</v>
      </c>
      <c r="B352">
        <v>348</v>
      </c>
    </row>
    <row r="353" spans="1:2" ht="13.5">
      <c r="A353" t="s">
        <v>86</v>
      </c>
      <c r="B353">
        <v>349</v>
      </c>
    </row>
    <row r="354" spans="1:2" ht="13.5">
      <c r="A354" t="s">
        <v>86</v>
      </c>
      <c r="B354">
        <v>350</v>
      </c>
    </row>
    <row r="355" spans="1:2" ht="13.5">
      <c r="A355" t="s">
        <v>86</v>
      </c>
      <c r="B355">
        <v>351</v>
      </c>
    </row>
    <row r="356" spans="1:2" ht="13.5">
      <c r="A356" t="s">
        <v>86</v>
      </c>
      <c r="B356">
        <v>352</v>
      </c>
    </row>
    <row r="357" spans="1:2" ht="13.5">
      <c r="A357" t="s">
        <v>86</v>
      </c>
      <c r="B357">
        <v>353</v>
      </c>
    </row>
    <row r="358" spans="1:2" ht="13.5">
      <c r="A358" t="s">
        <v>86</v>
      </c>
      <c r="B358">
        <v>354</v>
      </c>
    </row>
    <row r="359" spans="1:2" ht="13.5">
      <c r="A359" t="s">
        <v>86</v>
      </c>
      <c r="B359">
        <v>355</v>
      </c>
    </row>
    <row r="360" spans="1:2" ht="13.5">
      <c r="A360" t="s">
        <v>86</v>
      </c>
      <c r="B360">
        <v>356</v>
      </c>
    </row>
    <row r="361" spans="1:2" ht="13.5">
      <c r="A361" t="s">
        <v>86</v>
      </c>
      <c r="B361">
        <v>357</v>
      </c>
    </row>
    <row r="362" spans="1:2" ht="13.5">
      <c r="A362" t="s">
        <v>86</v>
      </c>
      <c r="B362">
        <v>358</v>
      </c>
    </row>
    <row r="363" spans="1:2" ht="13.5">
      <c r="A363" t="s">
        <v>86</v>
      </c>
      <c r="B363">
        <v>359</v>
      </c>
    </row>
    <row r="364" spans="1:2" ht="13.5">
      <c r="A364" t="s">
        <v>86</v>
      </c>
      <c r="B364">
        <v>360</v>
      </c>
    </row>
    <row r="365" spans="1:2" ht="13.5">
      <c r="A365" t="s">
        <v>86</v>
      </c>
      <c r="B365">
        <v>361</v>
      </c>
    </row>
    <row r="366" spans="1:2" ht="13.5">
      <c r="A366" t="s">
        <v>86</v>
      </c>
      <c r="B366">
        <v>362</v>
      </c>
    </row>
    <row r="367" spans="1:2" ht="13.5">
      <c r="A367" t="s">
        <v>86</v>
      </c>
      <c r="B367">
        <v>363</v>
      </c>
    </row>
    <row r="368" spans="1:2" ht="13.5">
      <c r="A368" t="s">
        <v>86</v>
      </c>
      <c r="B368">
        <v>364</v>
      </c>
    </row>
    <row r="369" spans="1:2" ht="13.5">
      <c r="A369" t="s">
        <v>86</v>
      </c>
      <c r="B369">
        <v>365</v>
      </c>
    </row>
    <row r="370" spans="1:2" ht="13.5">
      <c r="A370" t="s">
        <v>86</v>
      </c>
      <c r="B370">
        <v>366</v>
      </c>
    </row>
    <row r="371" spans="1:2" ht="13.5">
      <c r="A371" t="s">
        <v>86</v>
      </c>
      <c r="B371">
        <v>367</v>
      </c>
    </row>
    <row r="372" spans="1:2" ht="13.5">
      <c r="A372" t="s">
        <v>86</v>
      </c>
      <c r="B372">
        <v>368</v>
      </c>
    </row>
    <row r="373" spans="1:2" ht="13.5">
      <c r="A373" t="s">
        <v>86</v>
      </c>
      <c r="B373">
        <v>369</v>
      </c>
    </row>
    <row r="374" spans="1:2" ht="13.5">
      <c r="A374" t="s">
        <v>86</v>
      </c>
      <c r="B374">
        <v>370</v>
      </c>
    </row>
    <row r="375" spans="1:2" ht="13.5">
      <c r="A375" t="s">
        <v>86</v>
      </c>
      <c r="B375">
        <v>371</v>
      </c>
    </row>
    <row r="376" spans="1:2" ht="13.5">
      <c r="A376" t="s">
        <v>86</v>
      </c>
      <c r="B376">
        <v>372</v>
      </c>
    </row>
    <row r="377" spans="1:2" ht="13.5">
      <c r="A377" t="s">
        <v>86</v>
      </c>
      <c r="B377">
        <v>373</v>
      </c>
    </row>
    <row r="378" spans="1:2" ht="13.5">
      <c r="A378" t="s">
        <v>86</v>
      </c>
      <c r="B378">
        <v>374</v>
      </c>
    </row>
    <row r="379" spans="1:2" ht="13.5">
      <c r="A379" t="s">
        <v>86</v>
      </c>
      <c r="B379">
        <v>375</v>
      </c>
    </row>
    <row r="380" spans="1:2" ht="13.5">
      <c r="A380" t="s">
        <v>86</v>
      </c>
      <c r="B380">
        <v>376</v>
      </c>
    </row>
    <row r="381" spans="1:2" ht="13.5">
      <c r="A381" t="s">
        <v>86</v>
      </c>
      <c r="B381">
        <v>377</v>
      </c>
    </row>
    <row r="382" spans="1:2" ht="13.5">
      <c r="A382" t="s">
        <v>86</v>
      </c>
      <c r="B382">
        <v>378</v>
      </c>
    </row>
    <row r="383" spans="1:2" ht="13.5">
      <c r="A383" t="s">
        <v>86</v>
      </c>
      <c r="B383">
        <v>379</v>
      </c>
    </row>
    <row r="384" spans="1:2" ht="13.5">
      <c r="A384" t="s">
        <v>86</v>
      </c>
      <c r="B384">
        <v>380</v>
      </c>
    </row>
    <row r="385" spans="1:2" ht="13.5">
      <c r="A385" t="s">
        <v>86</v>
      </c>
      <c r="B385">
        <v>381</v>
      </c>
    </row>
    <row r="386" spans="1:2" ht="13.5">
      <c r="A386" t="s">
        <v>86</v>
      </c>
      <c r="B386">
        <v>382</v>
      </c>
    </row>
    <row r="387" spans="1:2" ht="13.5">
      <c r="A387" t="s">
        <v>86</v>
      </c>
      <c r="B387">
        <v>383</v>
      </c>
    </row>
    <row r="388" spans="1:2" ht="13.5">
      <c r="A388" t="s">
        <v>86</v>
      </c>
      <c r="B388">
        <v>384</v>
      </c>
    </row>
    <row r="389" spans="1:2" ht="13.5">
      <c r="A389" t="s">
        <v>86</v>
      </c>
      <c r="B389">
        <v>385</v>
      </c>
    </row>
    <row r="390" spans="1:2" ht="13.5">
      <c r="A390" t="s">
        <v>86</v>
      </c>
      <c r="B390">
        <v>386</v>
      </c>
    </row>
    <row r="391" spans="1:2" ht="13.5">
      <c r="A391" t="s">
        <v>86</v>
      </c>
      <c r="B391">
        <v>387</v>
      </c>
    </row>
    <row r="392" spans="1:2" ht="13.5">
      <c r="A392" t="s">
        <v>86</v>
      </c>
      <c r="B392">
        <v>388</v>
      </c>
    </row>
    <row r="393" spans="1:2" ht="13.5">
      <c r="A393" t="s">
        <v>86</v>
      </c>
      <c r="B393">
        <v>389</v>
      </c>
    </row>
    <row r="394" spans="1:2" ht="13.5">
      <c r="A394" t="s">
        <v>86</v>
      </c>
      <c r="B394">
        <v>390</v>
      </c>
    </row>
    <row r="395" spans="1:2" ht="13.5">
      <c r="A395" t="s">
        <v>86</v>
      </c>
      <c r="B395">
        <v>391</v>
      </c>
    </row>
    <row r="396" spans="1:2" ht="13.5">
      <c r="A396" t="s">
        <v>86</v>
      </c>
      <c r="B396">
        <v>392</v>
      </c>
    </row>
    <row r="397" spans="1:2" ht="13.5">
      <c r="A397" t="s">
        <v>86</v>
      </c>
      <c r="B397">
        <v>393</v>
      </c>
    </row>
    <row r="398" spans="1:2" ht="13.5">
      <c r="A398" t="s">
        <v>86</v>
      </c>
      <c r="B398">
        <v>394</v>
      </c>
    </row>
    <row r="399" spans="1:2" ht="13.5">
      <c r="A399" t="s">
        <v>86</v>
      </c>
      <c r="B399">
        <v>395</v>
      </c>
    </row>
    <row r="400" spans="1:2" ht="13.5">
      <c r="A400" t="s">
        <v>86</v>
      </c>
      <c r="B400">
        <v>396</v>
      </c>
    </row>
    <row r="401" spans="1:2" ht="13.5">
      <c r="A401" t="s">
        <v>86</v>
      </c>
      <c r="B401">
        <v>397</v>
      </c>
    </row>
    <row r="402" spans="1:2" ht="13.5">
      <c r="A402" t="s">
        <v>86</v>
      </c>
      <c r="B402">
        <v>398</v>
      </c>
    </row>
    <row r="403" spans="1:2" ht="13.5">
      <c r="A403" t="s">
        <v>86</v>
      </c>
      <c r="B403">
        <v>399</v>
      </c>
    </row>
    <row r="404" spans="1:2" ht="13.5">
      <c r="A404" t="s">
        <v>86</v>
      </c>
      <c r="B404">
        <v>400</v>
      </c>
    </row>
    <row r="405" spans="1:2" ht="13.5">
      <c r="A405" t="s">
        <v>86</v>
      </c>
      <c r="B405">
        <v>401</v>
      </c>
    </row>
    <row r="406" spans="1:2" ht="13.5">
      <c r="A406" t="s">
        <v>86</v>
      </c>
      <c r="B406">
        <v>402</v>
      </c>
    </row>
    <row r="407" spans="1:2" ht="13.5">
      <c r="A407" t="s">
        <v>86</v>
      </c>
      <c r="B407">
        <v>403</v>
      </c>
    </row>
    <row r="408" spans="1:2" ht="13.5">
      <c r="A408" t="s">
        <v>86</v>
      </c>
      <c r="B408">
        <v>404</v>
      </c>
    </row>
    <row r="409" spans="1:2" ht="13.5">
      <c r="A409" t="s">
        <v>86</v>
      </c>
      <c r="B409">
        <v>405</v>
      </c>
    </row>
    <row r="410" spans="1:2" ht="13.5">
      <c r="A410" t="s">
        <v>86</v>
      </c>
      <c r="B410">
        <v>406</v>
      </c>
    </row>
    <row r="411" spans="1:2" ht="13.5">
      <c r="A411" t="s">
        <v>86</v>
      </c>
      <c r="B411">
        <v>407</v>
      </c>
    </row>
    <row r="412" spans="1:2" ht="13.5">
      <c r="A412" t="s">
        <v>86</v>
      </c>
      <c r="B412">
        <v>408</v>
      </c>
    </row>
    <row r="413" spans="1:2" ht="13.5">
      <c r="A413" t="s">
        <v>86</v>
      </c>
      <c r="B413">
        <v>409</v>
      </c>
    </row>
    <row r="414" spans="1:2" ht="13.5">
      <c r="A414" t="s">
        <v>86</v>
      </c>
      <c r="B414">
        <v>410</v>
      </c>
    </row>
    <row r="415" spans="1:2" ht="13.5">
      <c r="A415" t="s">
        <v>86</v>
      </c>
      <c r="B415">
        <v>411</v>
      </c>
    </row>
    <row r="416" spans="1:2" ht="13.5">
      <c r="A416" t="s">
        <v>86</v>
      </c>
      <c r="B416">
        <v>412</v>
      </c>
    </row>
    <row r="417" spans="1:2" ht="13.5">
      <c r="A417" t="s">
        <v>86</v>
      </c>
      <c r="B417">
        <v>413</v>
      </c>
    </row>
    <row r="418" spans="1:2" ht="13.5">
      <c r="A418" t="s">
        <v>86</v>
      </c>
      <c r="B418">
        <v>414</v>
      </c>
    </row>
    <row r="419" spans="1:2" ht="13.5">
      <c r="A419" t="s">
        <v>86</v>
      </c>
      <c r="B419">
        <v>415</v>
      </c>
    </row>
    <row r="420" spans="1:2" ht="13.5">
      <c r="A420" t="s">
        <v>86</v>
      </c>
      <c r="B420">
        <v>416</v>
      </c>
    </row>
    <row r="421" spans="1:2" ht="13.5">
      <c r="A421" t="s">
        <v>86</v>
      </c>
      <c r="B421">
        <v>417</v>
      </c>
    </row>
    <row r="422" spans="1:2" ht="13.5">
      <c r="A422" t="s">
        <v>86</v>
      </c>
      <c r="B422">
        <v>418</v>
      </c>
    </row>
    <row r="423" spans="1:2" ht="13.5">
      <c r="A423" t="s">
        <v>86</v>
      </c>
      <c r="B423">
        <v>419</v>
      </c>
    </row>
    <row r="424" spans="1:2" ht="13.5">
      <c r="A424" t="s">
        <v>86</v>
      </c>
      <c r="B424">
        <v>420</v>
      </c>
    </row>
    <row r="425" spans="1:2" ht="13.5">
      <c r="A425" t="s">
        <v>86</v>
      </c>
      <c r="B425">
        <v>421</v>
      </c>
    </row>
    <row r="426" spans="1:2" ht="13.5">
      <c r="A426" t="s">
        <v>86</v>
      </c>
      <c r="B426">
        <v>422</v>
      </c>
    </row>
    <row r="427" spans="1:2" ht="13.5">
      <c r="A427" t="s">
        <v>86</v>
      </c>
      <c r="B427">
        <v>423</v>
      </c>
    </row>
    <row r="428" spans="1:2" ht="13.5">
      <c r="A428" t="s">
        <v>86</v>
      </c>
      <c r="B428">
        <v>424</v>
      </c>
    </row>
    <row r="429" spans="1:2" ht="13.5">
      <c r="A429" t="s">
        <v>86</v>
      </c>
      <c r="B429">
        <v>425</v>
      </c>
    </row>
    <row r="430" spans="1:2" ht="13.5">
      <c r="A430" t="s">
        <v>86</v>
      </c>
      <c r="B430">
        <v>426</v>
      </c>
    </row>
    <row r="431" spans="1:2" ht="13.5">
      <c r="A431" t="s">
        <v>86</v>
      </c>
      <c r="B431">
        <v>427</v>
      </c>
    </row>
    <row r="432" spans="1:2" ht="13.5">
      <c r="A432" t="s">
        <v>86</v>
      </c>
      <c r="B432">
        <v>428</v>
      </c>
    </row>
    <row r="433" spans="1:2" ht="13.5">
      <c r="A433" t="s">
        <v>86</v>
      </c>
      <c r="B433">
        <v>429</v>
      </c>
    </row>
    <row r="434" spans="1:2" ht="13.5">
      <c r="A434" t="s">
        <v>86</v>
      </c>
      <c r="B434">
        <v>430</v>
      </c>
    </row>
    <row r="435" spans="1:2" ht="13.5">
      <c r="A435" t="s">
        <v>86</v>
      </c>
      <c r="B435">
        <v>431</v>
      </c>
    </row>
    <row r="436" spans="1:2" ht="13.5">
      <c r="A436" t="s">
        <v>86</v>
      </c>
      <c r="B436">
        <v>432</v>
      </c>
    </row>
    <row r="437" spans="1:2" ht="13.5">
      <c r="A437" t="s">
        <v>86</v>
      </c>
      <c r="B437">
        <v>433</v>
      </c>
    </row>
    <row r="438" spans="1:2" ht="13.5">
      <c r="A438" t="s">
        <v>86</v>
      </c>
      <c r="B438">
        <v>434</v>
      </c>
    </row>
    <row r="439" spans="1:2" ht="13.5">
      <c r="A439" t="s">
        <v>86</v>
      </c>
      <c r="B439">
        <v>435</v>
      </c>
    </row>
    <row r="440" spans="1:2" ht="13.5">
      <c r="A440" t="s">
        <v>86</v>
      </c>
      <c r="B440">
        <v>436</v>
      </c>
    </row>
    <row r="441" spans="1:2" ht="13.5">
      <c r="A441" t="s">
        <v>86</v>
      </c>
      <c r="B441">
        <v>437</v>
      </c>
    </row>
    <row r="442" spans="1:2" ht="13.5">
      <c r="A442" t="s">
        <v>86</v>
      </c>
      <c r="B442">
        <v>438</v>
      </c>
    </row>
    <row r="443" spans="1:2" ht="13.5">
      <c r="A443" t="s">
        <v>86</v>
      </c>
      <c r="B443">
        <v>439</v>
      </c>
    </row>
    <row r="444" spans="1:2" ht="13.5">
      <c r="A444" t="s">
        <v>86</v>
      </c>
      <c r="B444">
        <v>440</v>
      </c>
    </row>
    <row r="445" spans="1:2" ht="13.5">
      <c r="A445" t="s">
        <v>86</v>
      </c>
      <c r="B445">
        <v>441</v>
      </c>
    </row>
    <row r="446" spans="1:2" ht="13.5">
      <c r="A446" t="s">
        <v>86</v>
      </c>
      <c r="B446">
        <v>442</v>
      </c>
    </row>
    <row r="447" spans="1:2" ht="13.5">
      <c r="A447" t="s">
        <v>86</v>
      </c>
      <c r="B447">
        <v>443</v>
      </c>
    </row>
    <row r="448" spans="1:2" ht="13.5">
      <c r="A448" t="s">
        <v>86</v>
      </c>
      <c r="B448">
        <v>444</v>
      </c>
    </row>
    <row r="449" spans="1:2" ht="13.5">
      <c r="A449" t="s">
        <v>86</v>
      </c>
      <c r="B449">
        <v>445</v>
      </c>
    </row>
    <row r="450" spans="1:2" ht="13.5">
      <c r="A450" t="s">
        <v>86</v>
      </c>
      <c r="B450">
        <v>446</v>
      </c>
    </row>
    <row r="451" spans="1:2" ht="13.5">
      <c r="A451" t="s">
        <v>86</v>
      </c>
      <c r="B451">
        <v>447</v>
      </c>
    </row>
    <row r="452" spans="1:2" ht="13.5">
      <c r="A452" t="s">
        <v>86</v>
      </c>
      <c r="B452">
        <v>448</v>
      </c>
    </row>
    <row r="453" spans="1:2" ht="13.5">
      <c r="A453" t="s">
        <v>86</v>
      </c>
      <c r="B453">
        <v>449</v>
      </c>
    </row>
    <row r="454" spans="1:2" ht="13.5">
      <c r="A454" t="s">
        <v>86</v>
      </c>
      <c r="B454">
        <v>450</v>
      </c>
    </row>
    <row r="455" spans="1:2" ht="13.5">
      <c r="A455" t="s">
        <v>86</v>
      </c>
      <c r="B455">
        <v>451</v>
      </c>
    </row>
    <row r="456" spans="1:2" ht="13.5">
      <c r="A456" t="s">
        <v>86</v>
      </c>
      <c r="B456">
        <v>452</v>
      </c>
    </row>
    <row r="457" spans="1:2" ht="13.5">
      <c r="A457" t="s">
        <v>86</v>
      </c>
      <c r="B457">
        <v>453</v>
      </c>
    </row>
    <row r="458" spans="1:2" ht="13.5">
      <c r="A458" t="s">
        <v>86</v>
      </c>
      <c r="B458">
        <v>454</v>
      </c>
    </row>
    <row r="459" spans="1:2" ht="13.5">
      <c r="A459" t="s">
        <v>86</v>
      </c>
      <c r="B459">
        <v>455</v>
      </c>
    </row>
    <row r="460" spans="1:2" ht="13.5">
      <c r="A460" t="s">
        <v>86</v>
      </c>
      <c r="B460">
        <v>456</v>
      </c>
    </row>
    <row r="461" spans="1:2" ht="13.5">
      <c r="A461" t="s">
        <v>86</v>
      </c>
      <c r="B461">
        <v>457</v>
      </c>
    </row>
    <row r="462" spans="1:2" ht="13.5">
      <c r="A462" t="s">
        <v>86</v>
      </c>
      <c r="B462">
        <v>458</v>
      </c>
    </row>
    <row r="463" spans="1:2" ht="13.5">
      <c r="A463" t="s">
        <v>86</v>
      </c>
      <c r="B463">
        <v>459</v>
      </c>
    </row>
    <row r="464" spans="1:2" ht="13.5">
      <c r="A464" t="s">
        <v>86</v>
      </c>
      <c r="B464">
        <v>460</v>
      </c>
    </row>
    <row r="465" spans="1:2" ht="13.5">
      <c r="A465" t="s">
        <v>86</v>
      </c>
      <c r="B465">
        <v>461</v>
      </c>
    </row>
    <row r="466" spans="1:2" ht="13.5">
      <c r="A466" t="s">
        <v>86</v>
      </c>
      <c r="B466">
        <v>462</v>
      </c>
    </row>
    <row r="467" spans="1:2" ht="13.5">
      <c r="A467" t="s">
        <v>86</v>
      </c>
      <c r="B467">
        <v>463</v>
      </c>
    </row>
    <row r="468" spans="1:2" ht="13.5">
      <c r="A468" t="s">
        <v>86</v>
      </c>
      <c r="B468">
        <v>464</v>
      </c>
    </row>
    <row r="469" spans="1:2" ht="13.5">
      <c r="A469" t="s">
        <v>86</v>
      </c>
      <c r="B469">
        <v>465</v>
      </c>
    </row>
    <row r="470" spans="1:2" ht="13.5">
      <c r="A470" t="s">
        <v>86</v>
      </c>
      <c r="B470">
        <v>466</v>
      </c>
    </row>
    <row r="471" spans="1:2" ht="13.5">
      <c r="A471" t="s">
        <v>86</v>
      </c>
      <c r="B471">
        <v>467</v>
      </c>
    </row>
    <row r="472" spans="1:2" ht="13.5">
      <c r="A472" t="s">
        <v>86</v>
      </c>
      <c r="B472">
        <v>468</v>
      </c>
    </row>
    <row r="473" spans="1:2" ht="13.5">
      <c r="A473" t="s">
        <v>86</v>
      </c>
      <c r="B473">
        <v>469</v>
      </c>
    </row>
    <row r="474" spans="1:2" ht="13.5">
      <c r="A474" t="s">
        <v>86</v>
      </c>
      <c r="B474">
        <v>470</v>
      </c>
    </row>
    <row r="475" spans="1:2" ht="13.5">
      <c r="A475" t="s">
        <v>86</v>
      </c>
      <c r="B475">
        <v>471</v>
      </c>
    </row>
    <row r="476" spans="1:2" ht="13.5">
      <c r="A476" t="s">
        <v>86</v>
      </c>
      <c r="B476">
        <v>472</v>
      </c>
    </row>
    <row r="477" spans="1:2" ht="13.5">
      <c r="A477" t="s">
        <v>86</v>
      </c>
      <c r="B477">
        <v>473</v>
      </c>
    </row>
    <row r="478" spans="1:2" ht="13.5">
      <c r="A478" t="s">
        <v>86</v>
      </c>
      <c r="B478">
        <v>474</v>
      </c>
    </row>
    <row r="479" spans="1:2" ht="13.5">
      <c r="A479" t="s">
        <v>86</v>
      </c>
      <c r="B479">
        <v>475</v>
      </c>
    </row>
    <row r="480" spans="1:2" ht="13.5">
      <c r="A480" t="s">
        <v>86</v>
      </c>
      <c r="B480">
        <v>476</v>
      </c>
    </row>
    <row r="481" spans="1:2" ht="13.5">
      <c r="A481" t="s">
        <v>86</v>
      </c>
      <c r="B481">
        <v>477</v>
      </c>
    </row>
    <row r="482" spans="1:2" ht="13.5">
      <c r="A482" t="s">
        <v>86</v>
      </c>
      <c r="B482">
        <v>478</v>
      </c>
    </row>
    <row r="483" spans="1:2" ht="13.5">
      <c r="A483" t="s">
        <v>86</v>
      </c>
      <c r="B483">
        <v>479</v>
      </c>
    </row>
    <row r="484" spans="1:2" ht="13.5">
      <c r="A484" t="s">
        <v>86</v>
      </c>
      <c r="B484">
        <v>480</v>
      </c>
    </row>
    <row r="485" spans="1:2" ht="13.5">
      <c r="A485" t="s">
        <v>86</v>
      </c>
      <c r="B485">
        <v>481</v>
      </c>
    </row>
    <row r="486" spans="1:2" ht="13.5">
      <c r="A486" t="s">
        <v>86</v>
      </c>
      <c r="B486">
        <v>482</v>
      </c>
    </row>
    <row r="487" spans="1:2" ht="13.5">
      <c r="A487" t="s">
        <v>86</v>
      </c>
      <c r="B487">
        <v>483</v>
      </c>
    </row>
    <row r="488" spans="1:2" ht="13.5">
      <c r="A488" t="s">
        <v>86</v>
      </c>
      <c r="B488">
        <v>484</v>
      </c>
    </row>
    <row r="489" spans="1:2" ht="13.5">
      <c r="A489" t="s">
        <v>86</v>
      </c>
      <c r="B489">
        <v>485</v>
      </c>
    </row>
    <row r="490" spans="1:2" ht="13.5">
      <c r="A490" t="s">
        <v>86</v>
      </c>
      <c r="B490">
        <v>486</v>
      </c>
    </row>
    <row r="491" spans="1:2" ht="13.5">
      <c r="A491" t="s">
        <v>86</v>
      </c>
      <c r="B491">
        <v>487</v>
      </c>
    </row>
    <row r="492" spans="1:2" ht="13.5">
      <c r="A492" t="s">
        <v>86</v>
      </c>
      <c r="B492">
        <v>488</v>
      </c>
    </row>
    <row r="493" spans="1:2" ht="13.5">
      <c r="A493" t="s">
        <v>86</v>
      </c>
      <c r="B493">
        <v>489</v>
      </c>
    </row>
    <row r="494" spans="1:2" ht="13.5">
      <c r="A494" t="s">
        <v>86</v>
      </c>
      <c r="B494">
        <v>490</v>
      </c>
    </row>
    <row r="495" spans="1:2" ht="13.5">
      <c r="A495" t="s">
        <v>86</v>
      </c>
      <c r="B495">
        <v>491</v>
      </c>
    </row>
    <row r="496" spans="1:2" ht="13.5">
      <c r="A496" t="s">
        <v>86</v>
      </c>
      <c r="B496">
        <v>492</v>
      </c>
    </row>
    <row r="497" spans="1:2" ht="13.5">
      <c r="A497" t="s">
        <v>86</v>
      </c>
      <c r="B497">
        <v>493</v>
      </c>
    </row>
    <row r="498" spans="1:2" ht="13.5">
      <c r="A498" t="s">
        <v>86</v>
      </c>
      <c r="B498">
        <v>494</v>
      </c>
    </row>
    <row r="499" spans="1:2" ht="13.5">
      <c r="A499" t="s">
        <v>86</v>
      </c>
      <c r="B499">
        <v>495</v>
      </c>
    </row>
    <row r="500" spans="1:2" ht="13.5">
      <c r="A500" t="s">
        <v>86</v>
      </c>
      <c r="B500">
        <v>496</v>
      </c>
    </row>
    <row r="501" spans="1:2" ht="13.5">
      <c r="A501" t="s">
        <v>86</v>
      </c>
      <c r="B501">
        <v>497</v>
      </c>
    </row>
    <row r="502" spans="1:2" ht="13.5">
      <c r="A502" t="s">
        <v>86</v>
      </c>
      <c r="B502">
        <v>498</v>
      </c>
    </row>
    <row r="503" spans="1:2" ht="13.5">
      <c r="A503" t="s">
        <v>86</v>
      </c>
      <c r="B503">
        <v>499</v>
      </c>
    </row>
    <row r="504" spans="1:2" ht="13.5">
      <c r="A504" t="s">
        <v>86</v>
      </c>
      <c r="B504">
        <v>500</v>
      </c>
    </row>
    <row r="505" spans="1:2" ht="13.5">
      <c r="A505" t="s">
        <v>86</v>
      </c>
      <c r="B505">
        <v>501</v>
      </c>
    </row>
    <row r="506" spans="1:2" ht="13.5">
      <c r="A506" t="s">
        <v>86</v>
      </c>
      <c r="B506">
        <v>502</v>
      </c>
    </row>
    <row r="507" spans="1:2" ht="13.5">
      <c r="A507" t="s">
        <v>86</v>
      </c>
      <c r="B507">
        <v>503</v>
      </c>
    </row>
    <row r="508" spans="1:2" ht="13.5">
      <c r="A508" t="s">
        <v>86</v>
      </c>
      <c r="B508">
        <v>504</v>
      </c>
    </row>
    <row r="509" spans="1:2" ht="13.5">
      <c r="A509" t="s">
        <v>86</v>
      </c>
      <c r="B509">
        <v>505</v>
      </c>
    </row>
    <row r="510" spans="1:2" ht="13.5">
      <c r="A510" t="s">
        <v>86</v>
      </c>
      <c r="B510">
        <v>506</v>
      </c>
    </row>
    <row r="511" spans="1:2" ht="13.5">
      <c r="A511" t="s">
        <v>86</v>
      </c>
      <c r="B511">
        <v>507</v>
      </c>
    </row>
    <row r="512" spans="1:2" ht="13.5">
      <c r="A512" t="s">
        <v>86</v>
      </c>
      <c r="B512">
        <v>508</v>
      </c>
    </row>
    <row r="513" spans="1:2" ht="13.5">
      <c r="A513" t="s">
        <v>86</v>
      </c>
      <c r="B513">
        <v>509</v>
      </c>
    </row>
    <row r="514" spans="1:2" ht="13.5">
      <c r="A514" t="s">
        <v>86</v>
      </c>
      <c r="B514">
        <v>510</v>
      </c>
    </row>
    <row r="515" spans="1:2" ht="13.5">
      <c r="A515" t="s">
        <v>86</v>
      </c>
      <c r="B515">
        <v>511</v>
      </c>
    </row>
    <row r="516" spans="1:2" ht="13.5">
      <c r="A516" t="s">
        <v>86</v>
      </c>
      <c r="B516">
        <v>512</v>
      </c>
    </row>
    <row r="517" spans="1:2" ht="13.5">
      <c r="A517" t="s">
        <v>86</v>
      </c>
      <c r="B517">
        <v>513</v>
      </c>
    </row>
    <row r="518" spans="1:2" ht="13.5">
      <c r="A518" t="s">
        <v>86</v>
      </c>
      <c r="B518">
        <v>514</v>
      </c>
    </row>
    <row r="519" spans="1:2" ht="13.5">
      <c r="A519" t="s">
        <v>86</v>
      </c>
      <c r="B519">
        <v>515</v>
      </c>
    </row>
    <row r="520" spans="1:2" ht="13.5">
      <c r="A520" t="s">
        <v>86</v>
      </c>
      <c r="B520">
        <v>516</v>
      </c>
    </row>
    <row r="521" spans="1:2" ht="13.5">
      <c r="A521" t="s">
        <v>86</v>
      </c>
      <c r="B521">
        <v>517</v>
      </c>
    </row>
    <row r="522" spans="1:2" ht="13.5">
      <c r="A522" t="s">
        <v>86</v>
      </c>
      <c r="B522">
        <v>518</v>
      </c>
    </row>
    <row r="523" spans="1:2" ht="13.5">
      <c r="A523" t="s">
        <v>86</v>
      </c>
      <c r="B523">
        <v>519</v>
      </c>
    </row>
    <row r="524" spans="1:2" ht="13.5">
      <c r="A524" t="s">
        <v>86</v>
      </c>
      <c r="B524">
        <v>520</v>
      </c>
    </row>
    <row r="525" spans="1:2" ht="13.5">
      <c r="A525" t="s">
        <v>86</v>
      </c>
      <c r="B525">
        <v>521</v>
      </c>
    </row>
    <row r="526" spans="1:2" ht="13.5">
      <c r="A526" t="s">
        <v>86</v>
      </c>
      <c r="B526">
        <v>522</v>
      </c>
    </row>
    <row r="527" spans="1:2" ht="13.5">
      <c r="A527" t="s">
        <v>86</v>
      </c>
      <c r="B527">
        <v>523</v>
      </c>
    </row>
    <row r="528" spans="1:2" ht="13.5">
      <c r="A528" t="s">
        <v>86</v>
      </c>
      <c r="B528">
        <v>524</v>
      </c>
    </row>
    <row r="529" spans="1:2" ht="13.5">
      <c r="A529" t="s">
        <v>86</v>
      </c>
      <c r="B529">
        <v>525</v>
      </c>
    </row>
    <row r="530" spans="1:2" ht="13.5">
      <c r="A530" t="s">
        <v>86</v>
      </c>
      <c r="B530">
        <v>526</v>
      </c>
    </row>
    <row r="531" spans="1:2" ht="13.5">
      <c r="A531" t="s">
        <v>86</v>
      </c>
      <c r="B531">
        <v>527</v>
      </c>
    </row>
    <row r="532" spans="1:2" ht="13.5">
      <c r="A532" t="s">
        <v>86</v>
      </c>
      <c r="B532">
        <v>528</v>
      </c>
    </row>
    <row r="533" spans="1:2" ht="13.5">
      <c r="A533" t="s">
        <v>86</v>
      </c>
      <c r="B533">
        <v>529</v>
      </c>
    </row>
    <row r="534" spans="1:2" ht="13.5">
      <c r="A534" t="s">
        <v>86</v>
      </c>
      <c r="B534">
        <v>530</v>
      </c>
    </row>
    <row r="535" spans="1:2" ht="13.5">
      <c r="A535" t="s">
        <v>86</v>
      </c>
      <c r="B535">
        <v>531</v>
      </c>
    </row>
    <row r="536" spans="1:2" ht="13.5">
      <c r="A536" t="s">
        <v>86</v>
      </c>
      <c r="B536">
        <v>532</v>
      </c>
    </row>
    <row r="537" spans="1:2" ht="13.5">
      <c r="A537" t="s">
        <v>86</v>
      </c>
      <c r="B537">
        <v>533</v>
      </c>
    </row>
    <row r="538" spans="1:2" ht="13.5">
      <c r="A538" t="s">
        <v>86</v>
      </c>
      <c r="B538">
        <v>534</v>
      </c>
    </row>
    <row r="539" spans="1:2" ht="13.5">
      <c r="A539" t="s">
        <v>86</v>
      </c>
      <c r="B539">
        <v>535</v>
      </c>
    </row>
    <row r="540" spans="1:2" ht="13.5">
      <c r="A540" t="s">
        <v>86</v>
      </c>
      <c r="B540">
        <v>536</v>
      </c>
    </row>
    <row r="541" spans="1:2" ht="13.5">
      <c r="A541" t="s">
        <v>86</v>
      </c>
      <c r="B541">
        <v>537</v>
      </c>
    </row>
    <row r="542" spans="1:2" ht="13.5">
      <c r="A542" t="s">
        <v>86</v>
      </c>
      <c r="B542">
        <v>538</v>
      </c>
    </row>
    <row r="543" spans="1:2" ht="13.5">
      <c r="A543" t="s">
        <v>86</v>
      </c>
      <c r="B543">
        <v>539</v>
      </c>
    </row>
    <row r="544" spans="1:2" ht="13.5">
      <c r="A544" t="s">
        <v>86</v>
      </c>
      <c r="B544">
        <v>540</v>
      </c>
    </row>
    <row r="545" spans="1:2" ht="13.5">
      <c r="A545" t="s">
        <v>86</v>
      </c>
      <c r="B545">
        <v>541</v>
      </c>
    </row>
    <row r="546" spans="1:2" ht="13.5">
      <c r="A546" t="s">
        <v>86</v>
      </c>
      <c r="B546">
        <v>542</v>
      </c>
    </row>
    <row r="547" spans="1:2" ht="13.5">
      <c r="A547" t="s">
        <v>86</v>
      </c>
      <c r="B547">
        <v>543</v>
      </c>
    </row>
    <row r="548" spans="1:2" ht="13.5">
      <c r="A548" t="s">
        <v>86</v>
      </c>
      <c r="B548">
        <v>544</v>
      </c>
    </row>
    <row r="549" spans="1:2" ht="13.5">
      <c r="A549" t="s">
        <v>86</v>
      </c>
      <c r="B549">
        <v>545</v>
      </c>
    </row>
    <row r="550" spans="1:2" ht="13.5">
      <c r="A550" t="s">
        <v>86</v>
      </c>
      <c r="B550">
        <v>546</v>
      </c>
    </row>
    <row r="551" spans="1:2" ht="13.5">
      <c r="A551" t="s">
        <v>86</v>
      </c>
      <c r="B551">
        <v>547</v>
      </c>
    </row>
    <row r="552" spans="1:2" ht="13.5">
      <c r="A552" t="s">
        <v>86</v>
      </c>
      <c r="B552">
        <v>548</v>
      </c>
    </row>
    <row r="553" spans="1:2" ht="13.5">
      <c r="A553" t="s">
        <v>86</v>
      </c>
      <c r="B553">
        <v>549</v>
      </c>
    </row>
    <row r="554" spans="1:2" ht="13.5">
      <c r="A554" t="s">
        <v>86</v>
      </c>
      <c r="B554">
        <v>550</v>
      </c>
    </row>
    <row r="555" spans="1:2" ht="13.5">
      <c r="A555" t="s">
        <v>86</v>
      </c>
      <c r="B555">
        <v>551</v>
      </c>
    </row>
    <row r="556" spans="1:2" ht="13.5">
      <c r="A556" t="s">
        <v>86</v>
      </c>
      <c r="B556">
        <v>552</v>
      </c>
    </row>
    <row r="557" spans="1:2" ht="13.5">
      <c r="A557" t="s">
        <v>86</v>
      </c>
      <c r="B557">
        <v>553</v>
      </c>
    </row>
    <row r="558" spans="1:2" ht="13.5">
      <c r="A558" t="s">
        <v>86</v>
      </c>
      <c r="B558">
        <v>554</v>
      </c>
    </row>
    <row r="559" spans="1:2" ht="13.5">
      <c r="A559" t="s">
        <v>86</v>
      </c>
      <c r="B559">
        <v>555</v>
      </c>
    </row>
    <row r="560" spans="1:2" ht="13.5">
      <c r="A560" t="s">
        <v>86</v>
      </c>
      <c r="B560">
        <v>556</v>
      </c>
    </row>
    <row r="561" spans="1:2" ht="13.5">
      <c r="A561" t="s">
        <v>86</v>
      </c>
      <c r="B561">
        <v>557</v>
      </c>
    </row>
    <row r="562" spans="1:2" ht="13.5">
      <c r="A562" t="s">
        <v>86</v>
      </c>
      <c r="B562">
        <v>558</v>
      </c>
    </row>
    <row r="563" spans="1:2" ht="13.5">
      <c r="A563" t="s">
        <v>86</v>
      </c>
      <c r="B563">
        <v>559</v>
      </c>
    </row>
    <row r="564" spans="1:2" ht="13.5">
      <c r="A564" t="s">
        <v>86</v>
      </c>
      <c r="B564">
        <v>560</v>
      </c>
    </row>
    <row r="565" spans="1:2" ht="13.5">
      <c r="A565" t="s">
        <v>86</v>
      </c>
      <c r="B565">
        <v>561</v>
      </c>
    </row>
    <row r="566" spans="1:2" ht="13.5">
      <c r="A566" t="s">
        <v>86</v>
      </c>
      <c r="B566">
        <v>562</v>
      </c>
    </row>
    <row r="567" spans="1:2" ht="13.5">
      <c r="A567" t="s">
        <v>86</v>
      </c>
      <c r="B567">
        <v>563</v>
      </c>
    </row>
    <row r="568" spans="1:2" ht="13.5">
      <c r="A568" t="s">
        <v>86</v>
      </c>
      <c r="B568">
        <v>564</v>
      </c>
    </row>
    <row r="569" spans="1:2" ht="13.5">
      <c r="A569" t="s">
        <v>86</v>
      </c>
      <c r="B569">
        <v>565</v>
      </c>
    </row>
    <row r="570" spans="1:2" ht="13.5">
      <c r="A570" t="s">
        <v>86</v>
      </c>
      <c r="B570">
        <v>566</v>
      </c>
    </row>
    <row r="571" spans="1:2" ht="13.5">
      <c r="A571" t="s">
        <v>86</v>
      </c>
      <c r="B571">
        <v>567</v>
      </c>
    </row>
    <row r="572" spans="1:2" ht="13.5">
      <c r="A572" t="s">
        <v>86</v>
      </c>
      <c r="B572">
        <v>568</v>
      </c>
    </row>
    <row r="573" spans="1:2" ht="13.5">
      <c r="A573" t="s">
        <v>86</v>
      </c>
      <c r="B573">
        <v>569</v>
      </c>
    </row>
    <row r="574" spans="1:2" ht="13.5">
      <c r="A574" t="s">
        <v>86</v>
      </c>
      <c r="B574">
        <v>570</v>
      </c>
    </row>
    <row r="575" spans="1:2" ht="13.5">
      <c r="A575" t="s">
        <v>86</v>
      </c>
      <c r="B575">
        <v>571</v>
      </c>
    </row>
    <row r="576" spans="1:2" ht="13.5">
      <c r="A576" t="s">
        <v>86</v>
      </c>
      <c r="B576">
        <v>572</v>
      </c>
    </row>
    <row r="577" spans="1:2" ht="13.5">
      <c r="A577" t="s">
        <v>86</v>
      </c>
      <c r="B577">
        <v>573</v>
      </c>
    </row>
    <row r="578" spans="1:2" ht="13.5">
      <c r="A578" t="s">
        <v>86</v>
      </c>
      <c r="B578">
        <v>574</v>
      </c>
    </row>
    <row r="579" spans="1:2" ht="13.5">
      <c r="A579" t="s">
        <v>86</v>
      </c>
      <c r="B579">
        <v>575</v>
      </c>
    </row>
    <row r="580" spans="1:2" ht="13.5">
      <c r="A580" t="s">
        <v>86</v>
      </c>
      <c r="B580">
        <v>576</v>
      </c>
    </row>
    <row r="581" spans="1:2" ht="13.5">
      <c r="A581" t="s">
        <v>86</v>
      </c>
      <c r="B581">
        <v>577</v>
      </c>
    </row>
    <row r="582" spans="1:2" ht="13.5">
      <c r="A582" t="s">
        <v>86</v>
      </c>
      <c r="B582">
        <v>578</v>
      </c>
    </row>
    <row r="583" spans="1:2" ht="13.5">
      <c r="A583" t="s">
        <v>86</v>
      </c>
      <c r="B583">
        <v>579</v>
      </c>
    </row>
    <row r="584" spans="1:2" ht="13.5">
      <c r="A584" t="s">
        <v>86</v>
      </c>
      <c r="B584">
        <v>580</v>
      </c>
    </row>
    <row r="585" spans="1:2" ht="13.5">
      <c r="A585" t="s">
        <v>86</v>
      </c>
      <c r="B585">
        <v>581</v>
      </c>
    </row>
    <row r="586" spans="1:2" ht="13.5">
      <c r="A586" t="s">
        <v>86</v>
      </c>
      <c r="B586">
        <v>582</v>
      </c>
    </row>
    <row r="587" spans="1:2" ht="13.5">
      <c r="A587" t="s">
        <v>86</v>
      </c>
      <c r="B587">
        <v>583</v>
      </c>
    </row>
    <row r="588" spans="1:2" ht="13.5">
      <c r="A588" t="s">
        <v>86</v>
      </c>
      <c r="B588">
        <v>584</v>
      </c>
    </row>
    <row r="589" spans="1:2" ht="13.5">
      <c r="A589" t="s">
        <v>86</v>
      </c>
      <c r="B589">
        <v>585</v>
      </c>
    </row>
    <row r="590" spans="1:2" ht="13.5">
      <c r="A590" t="s">
        <v>86</v>
      </c>
      <c r="B590">
        <v>586</v>
      </c>
    </row>
    <row r="591" spans="1:2" ht="13.5">
      <c r="A591" t="s">
        <v>86</v>
      </c>
      <c r="B591">
        <v>587</v>
      </c>
    </row>
    <row r="592" spans="1:2" ht="13.5">
      <c r="A592" t="s">
        <v>86</v>
      </c>
      <c r="B592">
        <v>588</v>
      </c>
    </row>
    <row r="593" spans="1:2" ht="13.5">
      <c r="A593" t="s">
        <v>86</v>
      </c>
      <c r="B593">
        <v>589</v>
      </c>
    </row>
    <row r="594" spans="1:2" ht="13.5">
      <c r="A594" t="s">
        <v>86</v>
      </c>
      <c r="B594">
        <v>590</v>
      </c>
    </row>
    <row r="595" spans="1:2" ht="13.5">
      <c r="A595" t="s">
        <v>86</v>
      </c>
      <c r="B595">
        <v>591</v>
      </c>
    </row>
    <row r="596" spans="1:2" ht="13.5">
      <c r="A596" t="s">
        <v>86</v>
      </c>
      <c r="B596">
        <v>592</v>
      </c>
    </row>
    <row r="597" spans="1:2" ht="13.5">
      <c r="A597" t="s">
        <v>86</v>
      </c>
      <c r="B597">
        <v>593</v>
      </c>
    </row>
    <row r="598" spans="1:2" ht="13.5">
      <c r="A598" t="s">
        <v>86</v>
      </c>
      <c r="B598">
        <v>594</v>
      </c>
    </row>
    <row r="599" spans="1:2" ht="13.5">
      <c r="A599" t="s">
        <v>86</v>
      </c>
      <c r="B599">
        <v>595</v>
      </c>
    </row>
    <row r="600" spans="1:2" ht="13.5">
      <c r="A600" t="s">
        <v>86</v>
      </c>
      <c r="B600">
        <v>596</v>
      </c>
    </row>
    <row r="601" spans="1:2" ht="13.5">
      <c r="A601" t="s">
        <v>86</v>
      </c>
      <c r="B601">
        <v>597</v>
      </c>
    </row>
    <row r="602" spans="1:2" ht="13.5">
      <c r="A602" t="s">
        <v>86</v>
      </c>
      <c r="B602">
        <v>598</v>
      </c>
    </row>
    <row r="603" spans="1:2" ht="13.5">
      <c r="A603" t="s">
        <v>86</v>
      </c>
      <c r="B603">
        <v>599</v>
      </c>
    </row>
    <row r="604" spans="1:2" ht="13.5">
      <c r="A604" t="s">
        <v>86</v>
      </c>
      <c r="B604">
        <v>600</v>
      </c>
    </row>
    <row r="605" spans="1:2" ht="13.5">
      <c r="A605" t="s">
        <v>86</v>
      </c>
      <c r="B605">
        <v>601</v>
      </c>
    </row>
    <row r="606" spans="1:2" ht="13.5">
      <c r="A606" t="s">
        <v>86</v>
      </c>
      <c r="B606">
        <v>602</v>
      </c>
    </row>
    <row r="607" spans="1:2" ht="13.5">
      <c r="A607" t="s">
        <v>86</v>
      </c>
      <c r="B607">
        <v>603</v>
      </c>
    </row>
    <row r="608" spans="1:2" ht="13.5">
      <c r="A608" t="s">
        <v>86</v>
      </c>
      <c r="B608">
        <v>604</v>
      </c>
    </row>
    <row r="609" spans="1:2" ht="13.5">
      <c r="A609" t="s">
        <v>86</v>
      </c>
      <c r="B609">
        <v>605</v>
      </c>
    </row>
    <row r="610" spans="1:2" ht="13.5">
      <c r="A610" t="s">
        <v>86</v>
      </c>
      <c r="B610">
        <v>606</v>
      </c>
    </row>
    <row r="611" spans="1:2" ht="13.5">
      <c r="A611" t="s">
        <v>86</v>
      </c>
      <c r="B611">
        <v>607</v>
      </c>
    </row>
    <row r="612" spans="1:2" ht="13.5">
      <c r="A612" t="s">
        <v>86</v>
      </c>
      <c r="B612">
        <v>608</v>
      </c>
    </row>
    <row r="613" spans="1:2" ht="13.5">
      <c r="A613" t="s">
        <v>86</v>
      </c>
      <c r="B613">
        <v>609</v>
      </c>
    </row>
    <row r="614" spans="1:2" ht="13.5">
      <c r="A614" t="s">
        <v>86</v>
      </c>
      <c r="B614">
        <v>610</v>
      </c>
    </row>
    <row r="615" spans="1:2" ht="13.5">
      <c r="A615" t="s">
        <v>86</v>
      </c>
      <c r="B615">
        <v>611</v>
      </c>
    </row>
    <row r="616" spans="1:2" ht="13.5">
      <c r="A616" t="s">
        <v>86</v>
      </c>
      <c r="B616">
        <v>612</v>
      </c>
    </row>
    <row r="617" spans="1:2" ht="13.5">
      <c r="A617" t="s">
        <v>86</v>
      </c>
      <c r="B617">
        <v>613</v>
      </c>
    </row>
    <row r="618" spans="1:2" ht="13.5">
      <c r="A618" t="s">
        <v>86</v>
      </c>
      <c r="B618">
        <v>614</v>
      </c>
    </row>
    <row r="619" spans="1:2" ht="13.5">
      <c r="A619" t="s">
        <v>86</v>
      </c>
      <c r="B619">
        <v>615</v>
      </c>
    </row>
    <row r="620" spans="1:2" ht="13.5">
      <c r="A620" t="s">
        <v>86</v>
      </c>
      <c r="B620">
        <v>616</v>
      </c>
    </row>
    <row r="621" spans="1:2" ht="13.5">
      <c r="A621" t="s">
        <v>86</v>
      </c>
      <c r="B621">
        <v>617</v>
      </c>
    </row>
    <row r="622" spans="1:2" ht="13.5">
      <c r="A622" t="s">
        <v>86</v>
      </c>
      <c r="B622">
        <v>618</v>
      </c>
    </row>
    <row r="623" spans="1:2" ht="13.5">
      <c r="A623" t="s">
        <v>86</v>
      </c>
      <c r="B623">
        <v>619</v>
      </c>
    </row>
    <row r="624" spans="1:2" ht="13.5">
      <c r="A624" t="s">
        <v>86</v>
      </c>
      <c r="B624">
        <v>620</v>
      </c>
    </row>
    <row r="625" spans="1:2" ht="13.5">
      <c r="A625" t="s">
        <v>86</v>
      </c>
      <c r="B625">
        <v>621</v>
      </c>
    </row>
    <row r="626" spans="1:2" ht="13.5">
      <c r="A626" t="s">
        <v>86</v>
      </c>
      <c r="B626">
        <v>622</v>
      </c>
    </row>
    <row r="627" spans="1:2" ht="13.5">
      <c r="A627" t="s">
        <v>86</v>
      </c>
      <c r="B627">
        <v>623</v>
      </c>
    </row>
    <row r="628" spans="1:2" ht="13.5">
      <c r="A628" t="s">
        <v>86</v>
      </c>
      <c r="B628">
        <v>624</v>
      </c>
    </row>
    <row r="629" spans="1:2" ht="13.5">
      <c r="A629" t="s">
        <v>86</v>
      </c>
      <c r="B629">
        <v>625</v>
      </c>
    </row>
    <row r="630" spans="1:2" ht="13.5">
      <c r="A630" t="s">
        <v>86</v>
      </c>
      <c r="B630">
        <v>626</v>
      </c>
    </row>
    <row r="631" spans="1:2" ht="13.5">
      <c r="A631" t="s">
        <v>86</v>
      </c>
      <c r="B631">
        <v>627</v>
      </c>
    </row>
    <row r="632" spans="1:2" ht="13.5">
      <c r="A632" t="s">
        <v>86</v>
      </c>
      <c r="B632">
        <v>628</v>
      </c>
    </row>
    <row r="633" spans="1:2" ht="13.5">
      <c r="A633" t="s">
        <v>86</v>
      </c>
      <c r="B633">
        <v>629</v>
      </c>
    </row>
    <row r="634" spans="1:2" ht="13.5">
      <c r="A634" t="s">
        <v>86</v>
      </c>
      <c r="B634">
        <v>630</v>
      </c>
    </row>
    <row r="635" spans="1:2" ht="13.5">
      <c r="A635" t="s">
        <v>86</v>
      </c>
      <c r="B635">
        <v>631</v>
      </c>
    </row>
    <row r="636" spans="1:2" ht="13.5">
      <c r="A636" t="s">
        <v>86</v>
      </c>
      <c r="B636">
        <v>632</v>
      </c>
    </row>
    <row r="637" spans="1:2" ht="13.5">
      <c r="A637" t="s">
        <v>86</v>
      </c>
      <c r="B637">
        <v>633</v>
      </c>
    </row>
    <row r="638" spans="1:2" ht="13.5">
      <c r="A638" t="s">
        <v>86</v>
      </c>
      <c r="B638">
        <v>634</v>
      </c>
    </row>
    <row r="639" spans="1:2" ht="13.5">
      <c r="A639" t="s">
        <v>86</v>
      </c>
      <c r="B639">
        <v>635</v>
      </c>
    </row>
    <row r="640" spans="1:2" ht="13.5">
      <c r="A640" t="s">
        <v>86</v>
      </c>
      <c r="B640">
        <v>636</v>
      </c>
    </row>
    <row r="641" spans="1:2" ht="13.5">
      <c r="A641" t="s">
        <v>86</v>
      </c>
      <c r="B641">
        <v>637</v>
      </c>
    </row>
    <row r="642" spans="1:2" ht="13.5">
      <c r="A642" t="s">
        <v>86</v>
      </c>
      <c r="B642">
        <v>638</v>
      </c>
    </row>
    <row r="643" spans="1:2" ht="13.5">
      <c r="A643" t="s">
        <v>86</v>
      </c>
      <c r="B643">
        <v>639</v>
      </c>
    </row>
    <row r="644" spans="1:2" ht="13.5">
      <c r="A644" t="s">
        <v>86</v>
      </c>
      <c r="B644">
        <v>640</v>
      </c>
    </row>
    <row r="645" spans="1:2" ht="13.5">
      <c r="A645" t="s">
        <v>86</v>
      </c>
      <c r="B645">
        <v>641</v>
      </c>
    </row>
    <row r="646" spans="1:2" ht="13.5">
      <c r="A646" t="s">
        <v>86</v>
      </c>
      <c r="B646">
        <v>642</v>
      </c>
    </row>
    <row r="647" spans="1:2" ht="13.5">
      <c r="A647" t="s">
        <v>86</v>
      </c>
      <c r="B647">
        <v>643</v>
      </c>
    </row>
    <row r="648" spans="1:2" ht="13.5">
      <c r="A648" t="s">
        <v>86</v>
      </c>
      <c r="B648">
        <v>644</v>
      </c>
    </row>
    <row r="649" spans="1:2" ht="13.5">
      <c r="A649" t="s">
        <v>86</v>
      </c>
      <c r="B649">
        <v>645</v>
      </c>
    </row>
    <row r="650" spans="1:2" ht="13.5">
      <c r="A650" t="s">
        <v>86</v>
      </c>
      <c r="B650">
        <v>646</v>
      </c>
    </row>
    <row r="651" spans="1:2" ht="13.5">
      <c r="A651" t="s">
        <v>86</v>
      </c>
      <c r="B651">
        <v>647</v>
      </c>
    </row>
    <row r="652" spans="1:2" ht="13.5">
      <c r="A652" t="s">
        <v>86</v>
      </c>
      <c r="B652">
        <v>648</v>
      </c>
    </row>
    <row r="653" spans="1:2" ht="13.5">
      <c r="A653" t="s">
        <v>86</v>
      </c>
      <c r="B653">
        <v>649</v>
      </c>
    </row>
    <row r="654" spans="1:2" ht="13.5">
      <c r="A654" t="s">
        <v>86</v>
      </c>
      <c r="B654">
        <v>650</v>
      </c>
    </row>
    <row r="655" spans="1:2" ht="13.5">
      <c r="A655" t="s">
        <v>86</v>
      </c>
      <c r="B655">
        <v>651</v>
      </c>
    </row>
    <row r="656" spans="1:2" ht="13.5">
      <c r="A656" t="s">
        <v>86</v>
      </c>
      <c r="B656">
        <v>652</v>
      </c>
    </row>
    <row r="657" spans="1:2" ht="13.5">
      <c r="A657" t="s">
        <v>86</v>
      </c>
      <c r="B657">
        <v>653</v>
      </c>
    </row>
    <row r="658" spans="1:2" ht="13.5">
      <c r="A658" t="s">
        <v>86</v>
      </c>
      <c r="B658">
        <v>654</v>
      </c>
    </row>
    <row r="659" spans="1:2" ht="13.5">
      <c r="A659" t="s">
        <v>86</v>
      </c>
      <c r="B659">
        <v>655</v>
      </c>
    </row>
    <row r="660" spans="1:2" ht="13.5">
      <c r="A660" t="s">
        <v>86</v>
      </c>
      <c r="B660">
        <v>656</v>
      </c>
    </row>
    <row r="661" spans="1:2" ht="13.5">
      <c r="A661" t="s">
        <v>86</v>
      </c>
      <c r="B661">
        <v>657</v>
      </c>
    </row>
    <row r="662" spans="1:2" ht="13.5">
      <c r="A662" t="s">
        <v>86</v>
      </c>
      <c r="B662">
        <v>658</v>
      </c>
    </row>
    <row r="663" spans="1:2" ht="13.5">
      <c r="A663" t="s">
        <v>86</v>
      </c>
      <c r="B663">
        <v>659</v>
      </c>
    </row>
    <row r="664" spans="1:2" ht="13.5">
      <c r="A664" t="s">
        <v>86</v>
      </c>
      <c r="B664">
        <v>660</v>
      </c>
    </row>
    <row r="665" spans="1:2" ht="13.5">
      <c r="A665" t="s">
        <v>86</v>
      </c>
      <c r="B665">
        <v>661</v>
      </c>
    </row>
    <row r="666" spans="1:2" ht="13.5">
      <c r="A666" t="s">
        <v>86</v>
      </c>
      <c r="B666">
        <v>662</v>
      </c>
    </row>
    <row r="667" spans="1:2" ht="13.5">
      <c r="A667" t="s">
        <v>86</v>
      </c>
      <c r="B667">
        <v>663</v>
      </c>
    </row>
    <row r="668" spans="1:2" ht="13.5">
      <c r="A668" t="s">
        <v>86</v>
      </c>
      <c r="B668">
        <v>664</v>
      </c>
    </row>
    <row r="669" spans="1:2" ht="13.5">
      <c r="A669" t="s">
        <v>86</v>
      </c>
      <c r="B669">
        <v>665</v>
      </c>
    </row>
    <row r="670" spans="1:2" ht="13.5">
      <c r="A670" t="s">
        <v>86</v>
      </c>
      <c r="B670">
        <v>666</v>
      </c>
    </row>
    <row r="671" spans="1:2" ht="13.5">
      <c r="A671" t="s">
        <v>86</v>
      </c>
      <c r="B671">
        <v>667</v>
      </c>
    </row>
    <row r="672" spans="1:2" ht="13.5">
      <c r="A672" t="s">
        <v>86</v>
      </c>
      <c r="B672">
        <v>668</v>
      </c>
    </row>
    <row r="673" spans="1:2" ht="13.5">
      <c r="A673" t="s">
        <v>86</v>
      </c>
      <c r="B673">
        <v>669</v>
      </c>
    </row>
    <row r="674" spans="1:2" ht="13.5">
      <c r="A674" t="s">
        <v>86</v>
      </c>
      <c r="B674">
        <v>670</v>
      </c>
    </row>
    <row r="675" spans="1:2" ht="13.5">
      <c r="A675" t="s">
        <v>86</v>
      </c>
      <c r="B675">
        <v>671</v>
      </c>
    </row>
    <row r="676" spans="1:2" ht="13.5">
      <c r="A676" t="s">
        <v>86</v>
      </c>
      <c r="B676">
        <v>672</v>
      </c>
    </row>
    <row r="677" spans="1:2" ht="13.5">
      <c r="A677" t="s">
        <v>86</v>
      </c>
      <c r="B677">
        <v>673</v>
      </c>
    </row>
    <row r="678" spans="1:2" ht="13.5">
      <c r="A678" t="s">
        <v>86</v>
      </c>
      <c r="B678">
        <v>674</v>
      </c>
    </row>
    <row r="679" spans="1:2" ht="13.5">
      <c r="A679" t="s">
        <v>86</v>
      </c>
      <c r="B679">
        <v>675</v>
      </c>
    </row>
    <row r="680" spans="1:2" ht="13.5">
      <c r="A680" t="s">
        <v>86</v>
      </c>
      <c r="B680">
        <v>676</v>
      </c>
    </row>
    <row r="681" spans="1:2" ht="13.5">
      <c r="A681" t="s">
        <v>86</v>
      </c>
      <c r="B681">
        <v>677</v>
      </c>
    </row>
    <row r="682" spans="1:2" ht="13.5">
      <c r="A682" t="s">
        <v>86</v>
      </c>
      <c r="B682">
        <v>678</v>
      </c>
    </row>
    <row r="683" spans="1:2" ht="13.5">
      <c r="A683" t="s">
        <v>86</v>
      </c>
      <c r="B683">
        <v>679</v>
      </c>
    </row>
    <row r="684" spans="1:2" ht="13.5">
      <c r="A684" t="s">
        <v>86</v>
      </c>
      <c r="B684">
        <v>680</v>
      </c>
    </row>
    <row r="685" spans="1:2" ht="13.5">
      <c r="A685" t="s">
        <v>86</v>
      </c>
      <c r="B685">
        <v>681</v>
      </c>
    </row>
    <row r="686" spans="1:2" ht="13.5">
      <c r="A686" t="s">
        <v>86</v>
      </c>
      <c r="B686">
        <v>682</v>
      </c>
    </row>
    <row r="687" spans="1:2" ht="13.5">
      <c r="A687" t="s">
        <v>86</v>
      </c>
      <c r="B687">
        <v>683</v>
      </c>
    </row>
    <row r="688" spans="1:2" ht="13.5">
      <c r="A688" t="s">
        <v>86</v>
      </c>
      <c r="B688">
        <v>684</v>
      </c>
    </row>
    <row r="689" spans="1:2" ht="13.5">
      <c r="A689" t="s">
        <v>86</v>
      </c>
      <c r="B689">
        <v>685</v>
      </c>
    </row>
    <row r="690" spans="1:2" ht="13.5">
      <c r="A690" t="s">
        <v>86</v>
      </c>
      <c r="B690">
        <v>686</v>
      </c>
    </row>
    <row r="691" spans="1:2" ht="13.5">
      <c r="A691" t="s">
        <v>86</v>
      </c>
      <c r="B691">
        <v>687</v>
      </c>
    </row>
    <row r="692" spans="1:2" ht="13.5">
      <c r="A692" t="s">
        <v>86</v>
      </c>
      <c r="B692">
        <v>688</v>
      </c>
    </row>
    <row r="693" spans="1:2" ht="13.5">
      <c r="A693" t="s">
        <v>86</v>
      </c>
      <c r="B693">
        <v>689</v>
      </c>
    </row>
    <row r="694" spans="1:2" ht="13.5">
      <c r="A694" t="s">
        <v>86</v>
      </c>
      <c r="B694">
        <v>690</v>
      </c>
    </row>
    <row r="695" spans="1:2" ht="13.5">
      <c r="A695" t="s">
        <v>86</v>
      </c>
      <c r="B695">
        <v>691</v>
      </c>
    </row>
    <row r="696" spans="1:2" ht="13.5">
      <c r="A696" t="s">
        <v>86</v>
      </c>
      <c r="B696">
        <v>692</v>
      </c>
    </row>
    <row r="697" spans="1:2" ht="13.5">
      <c r="A697" t="s">
        <v>86</v>
      </c>
      <c r="B697">
        <v>693</v>
      </c>
    </row>
    <row r="698" spans="1:2" ht="13.5">
      <c r="A698" t="s">
        <v>86</v>
      </c>
      <c r="B698">
        <v>694</v>
      </c>
    </row>
    <row r="699" spans="1:2" ht="13.5">
      <c r="A699" t="s">
        <v>86</v>
      </c>
      <c r="B699">
        <v>695</v>
      </c>
    </row>
    <row r="700" spans="1:2" ht="13.5">
      <c r="A700" t="s">
        <v>86</v>
      </c>
      <c r="B700">
        <v>696</v>
      </c>
    </row>
    <row r="701" spans="1:2" ht="13.5">
      <c r="A701" t="s">
        <v>86</v>
      </c>
      <c r="B701">
        <v>697</v>
      </c>
    </row>
    <row r="702" spans="1:2" ht="13.5">
      <c r="A702" t="s">
        <v>86</v>
      </c>
      <c r="B702">
        <v>698</v>
      </c>
    </row>
    <row r="703" spans="1:2" ht="13.5">
      <c r="A703" t="s">
        <v>86</v>
      </c>
      <c r="B703">
        <v>699</v>
      </c>
    </row>
    <row r="704" spans="1:2" ht="13.5">
      <c r="A704" t="s">
        <v>86</v>
      </c>
      <c r="B704">
        <v>700</v>
      </c>
    </row>
    <row r="705" spans="1:2" ht="13.5">
      <c r="A705" t="s">
        <v>86</v>
      </c>
      <c r="B705">
        <v>701</v>
      </c>
    </row>
    <row r="706" spans="1:2" ht="13.5">
      <c r="A706" t="s">
        <v>86</v>
      </c>
      <c r="B706">
        <v>702</v>
      </c>
    </row>
    <row r="707" spans="1:2" ht="13.5">
      <c r="A707" t="s">
        <v>86</v>
      </c>
      <c r="B707">
        <v>703</v>
      </c>
    </row>
    <row r="708" spans="1:2" ht="13.5">
      <c r="A708" t="s">
        <v>86</v>
      </c>
      <c r="B708">
        <v>704</v>
      </c>
    </row>
    <row r="709" spans="1:2" ht="13.5">
      <c r="A709" t="s">
        <v>86</v>
      </c>
      <c r="B709">
        <v>705</v>
      </c>
    </row>
    <row r="710" spans="1:2" ht="13.5">
      <c r="A710" t="s">
        <v>86</v>
      </c>
      <c r="B710">
        <v>706</v>
      </c>
    </row>
    <row r="711" spans="1:2" ht="13.5">
      <c r="A711" t="s">
        <v>86</v>
      </c>
      <c r="B711">
        <v>707</v>
      </c>
    </row>
    <row r="712" spans="1:2" ht="13.5">
      <c r="A712" t="s">
        <v>86</v>
      </c>
      <c r="B712">
        <v>708</v>
      </c>
    </row>
    <row r="713" spans="1:2" ht="13.5">
      <c r="A713" t="s">
        <v>86</v>
      </c>
      <c r="B713">
        <v>709</v>
      </c>
    </row>
    <row r="714" spans="1:2" ht="13.5">
      <c r="A714" t="s">
        <v>86</v>
      </c>
      <c r="B714">
        <v>710</v>
      </c>
    </row>
    <row r="715" spans="1:2" ht="13.5">
      <c r="A715" t="s">
        <v>86</v>
      </c>
      <c r="B715">
        <v>711</v>
      </c>
    </row>
    <row r="716" spans="1:2" ht="13.5">
      <c r="A716" t="s">
        <v>86</v>
      </c>
      <c r="B716">
        <v>712</v>
      </c>
    </row>
    <row r="717" spans="1:2" ht="13.5">
      <c r="A717" t="s">
        <v>86</v>
      </c>
      <c r="B717">
        <v>713</v>
      </c>
    </row>
    <row r="718" spans="1:2" ht="13.5">
      <c r="A718" t="s">
        <v>86</v>
      </c>
      <c r="B718">
        <v>714</v>
      </c>
    </row>
    <row r="719" spans="1:2" ht="13.5">
      <c r="A719" t="s">
        <v>86</v>
      </c>
      <c r="B719">
        <v>715</v>
      </c>
    </row>
    <row r="720" spans="1:2" ht="13.5">
      <c r="A720" t="s">
        <v>86</v>
      </c>
      <c r="B720">
        <v>716</v>
      </c>
    </row>
    <row r="721" spans="1:2" ht="13.5">
      <c r="A721" t="s">
        <v>86</v>
      </c>
      <c r="B721">
        <v>717</v>
      </c>
    </row>
    <row r="722" spans="1:2" ht="13.5">
      <c r="A722" t="s">
        <v>86</v>
      </c>
      <c r="B722">
        <v>718</v>
      </c>
    </row>
    <row r="723" spans="1:2" ht="13.5">
      <c r="A723" t="s">
        <v>86</v>
      </c>
      <c r="B723">
        <v>719</v>
      </c>
    </row>
    <row r="724" spans="1:2" ht="13.5">
      <c r="A724" t="s">
        <v>86</v>
      </c>
      <c r="B724">
        <v>720</v>
      </c>
    </row>
    <row r="725" spans="1:2" ht="13.5">
      <c r="A725" t="s">
        <v>86</v>
      </c>
      <c r="B725">
        <v>721</v>
      </c>
    </row>
    <row r="726" spans="1:2" ht="13.5">
      <c r="A726" t="s">
        <v>86</v>
      </c>
      <c r="B726">
        <v>722</v>
      </c>
    </row>
    <row r="727" spans="1:2" ht="13.5">
      <c r="A727" t="s">
        <v>86</v>
      </c>
      <c r="B727">
        <v>723</v>
      </c>
    </row>
    <row r="728" spans="1:2" ht="13.5">
      <c r="A728" t="s">
        <v>86</v>
      </c>
      <c r="B728">
        <v>724</v>
      </c>
    </row>
    <row r="729" spans="1:2" ht="13.5">
      <c r="A729" t="s">
        <v>86</v>
      </c>
      <c r="B729">
        <v>725</v>
      </c>
    </row>
    <row r="730" spans="1:2" ht="13.5">
      <c r="A730" t="s">
        <v>86</v>
      </c>
      <c r="B730">
        <v>726</v>
      </c>
    </row>
    <row r="731" spans="1:2" ht="13.5">
      <c r="A731" t="s">
        <v>86</v>
      </c>
      <c r="B731">
        <v>727</v>
      </c>
    </row>
    <row r="732" spans="1:2" ht="13.5">
      <c r="A732" t="s">
        <v>86</v>
      </c>
      <c r="B732">
        <v>728</v>
      </c>
    </row>
    <row r="733" spans="1:2" ht="13.5">
      <c r="A733" t="s">
        <v>86</v>
      </c>
      <c r="B733">
        <v>729</v>
      </c>
    </row>
    <row r="734" spans="1:2" ht="13.5">
      <c r="A734" t="s">
        <v>86</v>
      </c>
      <c r="B734">
        <v>730</v>
      </c>
    </row>
    <row r="735" spans="1:2" ht="13.5">
      <c r="A735" t="s">
        <v>86</v>
      </c>
      <c r="B735">
        <v>731</v>
      </c>
    </row>
    <row r="736" spans="1:2" ht="13.5">
      <c r="A736" t="s">
        <v>86</v>
      </c>
      <c r="B736">
        <v>732</v>
      </c>
    </row>
    <row r="737" spans="1:2" ht="13.5">
      <c r="A737" t="s">
        <v>86</v>
      </c>
      <c r="B737">
        <v>733</v>
      </c>
    </row>
    <row r="738" spans="1:2" ht="13.5">
      <c r="A738" t="s">
        <v>86</v>
      </c>
      <c r="B738">
        <v>734</v>
      </c>
    </row>
    <row r="739" spans="1:2" ht="13.5">
      <c r="A739" t="s">
        <v>86</v>
      </c>
      <c r="B739">
        <v>735</v>
      </c>
    </row>
    <row r="740" spans="1:2" ht="13.5">
      <c r="A740" t="s">
        <v>86</v>
      </c>
      <c r="B740">
        <v>736</v>
      </c>
    </row>
    <row r="741" spans="1:2" ht="13.5">
      <c r="A741" t="s">
        <v>86</v>
      </c>
      <c r="B741">
        <v>737</v>
      </c>
    </row>
    <row r="742" spans="1:2" ht="13.5">
      <c r="A742" t="s">
        <v>86</v>
      </c>
      <c r="B742">
        <v>738</v>
      </c>
    </row>
    <row r="743" spans="1:2" ht="13.5">
      <c r="A743" t="s">
        <v>86</v>
      </c>
      <c r="B743">
        <v>739</v>
      </c>
    </row>
    <row r="744" spans="1:2" ht="13.5">
      <c r="A744" t="s">
        <v>86</v>
      </c>
      <c r="B744">
        <v>740</v>
      </c>
    </row>
    <row r="745" spans="1:2" ht="13.5">
      <c r="A745" t="s">
        <v>86</v>
      </c>
      <c r="B745">
        <v>741</v>
      </c>
    </row>
    <row r="746" spans="1:2" ht="13.5">
      <c r="A746" t="s">
        <v>86</v>
      </c>
      <c r="B746">
        <v>742</v>
      </c>
    </row>
    <row r="747" spans="1:2" ht="13.5">
      <c r="A747" t="s">
        <v>86</v>
      </c>
      <c r="B747">
        <v>743</v>
      </c>
    </row>
    <row r="748" spans="1:2" ht="13.5">
      <c r="A748" t="s">
        <v>86</v>
      </c>
      <c r="B748">
        <v>744</v>
      </c>
    </row>
    <row r="749" spans="1:2" ht="13.5">
      <c r="A749" t="s">
        <v>86</v>
      </c>
      <c r="B749">
        <v>745</v>
      </c>
    </row>
    <row r="750" spans="1:2" ht="13.5">
      <c r="A750" t="s">
        <v>86</v>
      </c>
      <c r="B750">
        <v>746</v>
      </c>
    </row>
    <row r="751" spans="1:2" ht="13.5">
      <c r="A751" t="s">
        <v>86</v>
      </c>
      <c r="B751">
        <v>747</v>
      </c>
    </row>
    <row r="752" spans="1:2" ht="13.5">
      <c r="A752" t="s">
        <v>86</v>
      </c>
      <c r="B752">
        <v>748</v>
      </c>
    </row>
    <row r="753" spans="1:2" ht="13.5">
      <c r="A753" t="s">
        <v>86</v>
      </c>
      <c r="B753">
        <v>749</v>
      </c>
    </row>
    <row r="754" spans="1:2" ht="13.5">
      <c r="A754" t="s">
        <v>86</v>
      </c>
      <c r="B754">
        <v>750</v>
      </c>
    </row>
    <row r="755" spans="1:2" ht="13.5">
      <c r="A755" t="s">
        <v>86</v>
      </c>
      <c r="B755">
        <v>751</v>
      </c>
    </row>
    <row r="756" spans="1:2" ht="13.5">
      <c r="A756" t="s">
        <v>86</v>
      </c>
      <c r="B756">
        <v>752</v>
      </c>
    </row>
    <row r="757" spans="1:2" ht="13.5">
      <c r="A757" t="s">
        <v>86</v>
      </c>
      <c r="B757">
        <v>753</v>
      </c>
    </row>
    <row r="758" spans="1:2" ht="13.5">
      <c r="A758" t="s">
        <v>86</v>
      </c>
      <c r="B758">
        <v>754</v>
      </c>
    </row>
    <row r="759" spans="1:2" ht="13.5">
      <c r="A759" t="s">
        <v>86</v>
      </c>
      <c r="B759">
        <v>755</v>
      </c>
    </row>
    <row r="760" spans="1:2" ht="13.5">
      <c r="A760" t="s">
        <v>86</v>
      </c>
      <c r="B760">
        <v>756</v>
      </c>
    </row>
    <row r="761" spans="1:2" ht="13.5">
      <c r="A761" t="s">
        <v>86</v>
      </c>
      <c r="B761">
        <v>757</v>
      </c>
    </row>
    <row r="762" spans="1:2" ht="13.5">
      <c r="A762" t="s">
        <v>86</v>
      </c>
      <c r="B762">
        <v>758</v>
      </c>
    </row>
    <row r="763" spans="1:2" ht="13.5">
      <c r="A763" t="s">
        <v>86</v>
      </c>
      <c r="B763">
        <v>759</v>
      </c>
    </row>
    <row r="764" spans="1:2" ht="13.5">
      <c r="A764" t="s">
        <v>86</v>
      </c>
      <c r="B764">
        <v>760</v>
      </c>
    </row>
    <row r="765" spans="1:2" ht="13.5">
      <c r="A765" t="s">
        <v>86</v>
      </c>
      <c r="B765">
        <v>761</v>
      </c>
    </row>
    <row r="766" spans="1:2" ht="13.5">
      <c r="A766" t="s">
        <v>86</v>
      </c>
      <c r="B766">
        <v>762</v>
      </c>
    </row>
    <row r="767" spans="1:2" ht="13.5">
      <c r="A767" t="s">
        <v>86</v>
      </c>
      <c r="B767">
        <v>763</v>
      </c>
    </row>
    <row r="768" spans="1:2" ht="13.5">
      <c r="A768" t="s">
        <v>86</v>
      </c>
      <c r="B768">
        <v>764</v>
      </c>
    </row>
    <row r="769" spans="1:2" ht="13.5">
      <c r="A769" t="s">
        <v>86</v>
      </c>
      <c r="B769">
        <v>765</v>
      </c>
    </row>
    <row r="770" spans="1:2" ht="13.5">
      <c r="A770" t="s">
        <v>86</v>
      </c>
      <c r="B770">
        <v>766</v>
      </c>
    </row>
    <row r="771" spans="1:2" ht="13.5">
      <c r="A771" t="s">
        <v>86</v>
      </c>
      <c r="B771">
        <v>767</v>
      </c>
    </row>
    <row r="772" spans="1:2" ht="13.5">
      <c r="A772" t="s">
        <v>86</v>
      </c>
      <c r="B772">
        <v>768</v>
      </c>
    </row>
    <row r="773" spans="1:2" ht="13.5">
      <c r="A773" t="s">
        <v>86</v>
      </c>
      <c r="B773">
        <v>769</v>
      </c>
    </row>
    <row r="774" spans="1:2" ht="13.5">
      <c r="A774" t="s">
        <v>86</v>
      </c>
      <c r="B774">
        <v>770</v>
      </c>
    </row>
    <row r="775" spans="1:2" ht="13.5">
      <c r="A775" t="s">
        <v>86</v>
      </c>
      <c r="B775">
        <v>771</v>
      </c>
    </row>
    <row r="776" spans="1:2" ht="13.5">
      <c r="A776" t="s">
        <v>86</v>
      </c>
      <c r="B776">
        <v>772</v>
      </c>
    </row>
    <row r="777" spans="1:2" ht="13.5">
      <c r="A777" t="s">
        <v>86</v>
      </c>
      <c r="B777">
        <v>773</v>
      </c>
    </row>
    <row r="778" spans="1:2" ht="13.5">
      <c r="A778" t="s">
        <v>86</v>
      </c>
      <c r="B778">
        <v>774</v>
      </c>
    </row>
    <row r="779" spans="1:2" ht="13.5">
      <c r="A779" t="s">
        <v>86</v>
      </c>
      <c r="B779">
        <v>775</v>
      </c>
    </row>
    <row r="780" spans="1:2" ht="13.5">
      <c r="A780" t="s">
        <v>86</v>
      </c>
      <c r="B780">
        <v>776</v>
      </c>
    </row>
    <row r="781" spans="1:2" ht="13.5">
      <c r="A781" t="s">
        <v>86</v>
      </c>
      <c r="B781">
        <v>777</v>
      </c>
    </row>
    <row r="782" spans="1:2" ht="13.5">
      <c r="A782" t="s">
        <v>86</v>
      </c>
      <c r="B782">
        <v>778</v>
      </c>
    </row>
    <row r="783" spans="1:2" ht="13.5">
      <c r="A783" t="s">
        <v>86</v>
      </c>
      <c r="B783">
        <v>779</v>
      </c>
    </row>
    <row r="784" spans="1:2" ht="13.5">
      <c r="A784" t="s">
        <v>86</v>
      </c>
      <c r="B784">
        <v>780</v>
      </c>
    </row>
    <row r="785" spans="1:2" ht="13.5">
      <c r="A785" t="s">
        <v>86</v>
      </c>
      <c r="B785">
        <v>781</v>
      </c>
    </row>
    <row r="786" spans="1:2" ht="13.5">
      <c r="A786" t="s">
        <v>86</v>
      </c>
      <c r="B786">
        <v>782</v>
      </c>
    </row>
    <row r="787" spans="1:2" ht="13.5">
      <c r="A787" t="s">
        <v>86</v>
      </c>
      <c r="B787">
        <v>783</v>
      </c>
    </row>
    <row r="788" spans="1:2" ht="13.5">
      <c r="A788" t="s">
        <v>86</v>
      </c>
      <c r="B788">
        <v>784</v>
      </c>
    </row>
    <row r="789" spans="1:2" ht="13.5">
      <c r="A789" t="s">
        <v>86</v>
      </c>
      <c r="B789">
        <v>785</v>
      </c>
    </row>
    <row r="790" spans="1:2" ht="13.5">
      <c r="A790" t="s">
        <v>86</v>
      </c>
      <c r="B790">
        <v>786</v>
      </c>
    </row>
    <row r="791" spans="1:2" ht="13.5">
      <c r="A791" t="s">
        <v>86</v>
      </c>
      <c r="B791">
        <v>787</v>
      </c>
    </row>
    <row r="792" spans="1:2" ht="13.5">
      <c r="A792" t="s">
        <v>86</v>
      </c>
      <c r="B792">
        <v>788</v>
      </c>
    </row>
    <row r="793" spans="1:2" ht="13.5">
      <c r="A793" t="s">
        <v>86</v>
      </c>
      <c r="B793">
        <v>789</v>
      </c>
    </row>
    <row r="794" spans="1:2" ht="13.5">
      <c r="A794" t="s">
        <v>86</v>
      </c>
      <c r="B794">
        <v>790</v>
      </c>
    </row>
    <row r="795" spans="1:2" ht="13.5">
      <c r="A795" t="s">
        <v>86</v>
      </c>
      <c r="B795">
        <v>791</v>
      </c>
    </row>
    <row r="796" spans="1:2" ht="13.5">
      <c r="A796" t="s">
        <v>86</v>
      </c>
      <c r="B796">
        <v>792</v>
      </c>
    </row>
    <row r="797" spans="1:2" ht="13.5">
      <c r="A797" t="s">
        <v>86</v>
      </c>
      <c r="B797">
        <v>793</v>
      </c>
    </row>
    <row r="798" spans="1:2" ht="13.5">
      <c r="A798" t="s">
        <v>86</v>
      </c>
      <c r="B798">
        <v>794</v>
      </c>
    </row>
    <row r="799" spans="1:2" ht="13.5">
      <c r="A799" t="s">
        <v>86</v>
      </c>
      <c r="B799">
        <v>795</v>
      </c>
    </row>
    <row r="800" spans="1:2" ht="13.5">
      <c r="A800" t="s">
        <v>86</v>
      </c>
      <c r="B800">
        <v>796</v>
      </c>
    </row>
    <row r="801" spans="1:2" ht="13.5">
      <c r="A801" t="s">
        <v>86</v>
      </c>
      <c r="B801">
        <v>797</v>
      </c>
    </row>
    <row r="802" spans="1:2" ht="13.5">
      <c r="A802" t="s">
        <v>86</v>
      </c>
      <c r="B802">
        <v>798</v>
      </c>
    </row>
    <row r="803" spans="1:2" ht="13.5">
      <c r="A803" t="s">
        <v>86</v>
      </c>
      <c r="B803">
        <v>799</v>
      </c>
    </row>
    <row r="804" spans="1:2" ht="13.5">
      <c r="A804" t="s">
        <v>86</v>
      </c>
      <c r="B804">
        <v>800</v>
      </c>
    </row>
    <row r="805" spans="1:2" ht="13.5">
      <c r="A805" t="s">
        <v>86</v>
      </c>
      <c r="B805">
        <v>801</v>
      </c>
    </row>
    <row r="806" spans="1:2" ht="13.5">
      <c r="A806" t="s">
        <v>86</v>
      </c>
      <c r="B806">
        <v>802</v>
      </c>
    </row>
    <row r="807" spans="1:2" ht="13.5">
      <c r="A807" t="s">
        <v>86</v>
      </c>
      <c r="B807">
        <v>803</v>
      </c>
    </row>
    <row r="808" spans="1:2" ht="13.5">
      <c r="A808" t="s">
        <v>86</v>
      </c>
      <c r="B808">
        <v>804</v>
      </c>
    </row>
    <row r="809" spans="1:2" ht="13.5">
      <c r="A809" t="s">
        <v>86</v>
      </c>
      <c r="B809">
        <v>805</v>
      </c>
    </row>
    <row r="810" spans="1:2" ht="13.5">
      <c r="A810" t="s">
        <v>86</v>
      </c>
      <c r="B810">
        <v>806</v>
      </c>
    </row>
    <row r="811" spans="1:2" ht="13.5">
      <c r="A811" t="s">
        <v>86</v>
      </c>
      <c r="B811">
        <v>807</v>
      </c>
    </row>
    <row r="812" spans="1:2" ht="13.5">
      <c r="A812" t="s">
        <v>86</v>
      </c>
      <c r="B812">
        <v>808</v>
      </c>
    </row>
    <row r="813" spans="1:2" ht="13.5">
      <c r="A813" t="s">
        <v>86</v>
      </c>
      <c r="B813">
        <v>809</v>
      </c>
    </row>
    <row r="814" spans="1:2" ht="13.5">
      <c r="A814" t="s">
        <v>86</v>
      </c>
      <c r="B814">
        <v>810</v>
      </c>
    </row>
    <row r="815" spans="1:2" ht="13.5">
      <c r="A815" t="s">
        <v>86</v>
      </c>
      <c r="B815">
        <v>811</v>
      </c>
    </row>
    <row r="816" spans="1:2" ht="13.5">
      <c r="A816" t="s">
        <v>86</v>
      </c>
      <c r="B816">
        <v>812</v>
      </c>
    </row>
    <row r="817" spans="1:2" ht="13.5">
      <c r="A817" t="s">
        <v>86</v>
      </c>
      <c r="B817">
        <v>813</v>
      </c>
    </row>
    <row r="818" spans="1:2" ht="13.5">
      <c r="A818" t="s">
        <v>86</v>
      </c>
      <c r="B818">
        <v>814</v>
      </c>
    </row>
    <row r="819" spans="1:2" ht="13.5">
      <c r="A819" t="s">
        <v>86</v>
      </c>
      <c r="B819">
        <v>815</v>
      </c>
    </row>
    <row r="820" spans="1:2" ht="13.5">
      <c r="A820" t="s">
        <v>86</v>
      </c>
      <c r="B820">
        <v>816</v>
      </c>
    </row>
    <row r="821" spans="1:2" ht="13.5">
      <c r="A821" t="s">
        <v>86</v>
      </c>
      <c r="B821">
        <v>817</v>
      </c>
    </row>
    <row r="822" spans="1:2" ht="13.5">
      <c r="A822" t="s">
        <v>86</v>
      </c>
      <c r="B822">
        <v>818</v>
      </c>
    </row>
    <row r="823" spans="1:2" ht="13.5">
      <c r="A823" t="s">
        <v>86</v>
      </c>
      <c r="B823">
        <v>819</v>
      </c>
    </row>
    <row r="824" spans="1:2" ht="13.5">
      <c r="A824" t="s">
        <v>86</v>
      </c>
      <c r="B824">
        <v>820</v>
      </c>
    </row>
    <row r="825" spans="1:2" ht="13.5">
      <c r="A825" t="s">
        <v>86</v>
      </c>
      <c r="B825">
        <v>821</v>
      </c>
    </row>
    <row r="826" spans="1:2" ht="13.5">
      <c r="A826" t="s">
        <v>86</v>
      </c>
      <c r="B826">
        <v>822</v>
      </c>
    </row>
    <row r="827" spans="1:2" ht="13.5">
      <c r="A827" t="s">
        <v>86</v>
      </c>
      <c r="B827">
        <v>823</v>
      </c>
    </row>
    <row r="828" spans="1:2" ht="13.5">
      <c r="A828" t="s">
        <v>86</v>
      </c>
      <c r="B828">
        <v>824</v>
      </c>
    </row>
    <row r="829" spans="1:2" ht="13.5">
      <c r="A829" t="s">
        <v>86</v>
      </c>
      <c r="B829">
        <v>825</v>
      </c>
    </row>
    <row r="830" spans="1:2" ht="13.5">
      <c r="A830" t="s">
        <v>86</v>
      </c>
      <c r="B830">
        <v>826</v>
      </c>
    </row>
    <row r="831" spans="1:2" ht="13.5">
      <c r="A831" t="s">
        <v>86</v>
      </c>
      <c r="B831">
        <v>827</v>
      </c>
    </row>
    <row r="832" spans="1:2" ht="13.5">
      <c r="A832" t="s">
        <v>86</v>
      </c>
      <c r="B832">
        <v>828</v>
      </c>
    </row>
    <row r="833" spans="1:2" ht="13.5">
      <c r="A833" t="s">
        <v>86</v>
      </c>
      <c r="B833">
        <v>829</v>
      </c>
    </row>
    <row r="834" spans="1:2" ht="13.5">
      <c r="A834" t="s">
        <v>86</v>
      </c>
      <c r="B834">
        <v>830</v>
      </c>
    </row>
    <row r="835" spans="1:2" ht="13.5">
      <c r="A835" t="s">
        <v>86</v>
      </c>
      <c r="B835">
        <v>831</v>
      </c>
    </row>
    <row r="836" spans="1:2" ht="13.5">
      <c r="A836" t="s">
        <v>86</v>
      </c>
      <c r="B836">
        <v>832</v>
      </c>
    </row>
    <row r="837" spans="1:2" ht="13.5">
      <c r="A837" t="s">
        <v>86</v>
      </c>
      <c r="B837">
        <v>833</v>
      </c>
    </row>
    <row r="838" spans="1:2" ht="13.5">
      <c r="A838" t="s">
        <v>86</v>
      </c>
      <c r="B838">
        <v>834</v>
      </c>
    </row>
    <row r="839" spans="1:2" ht="13.5">
      <c r="A839" t="s">
        <v>86</v>
      </c>
      <c r="B839">
        <v>835</v>
      </c>
    </row>
    <row r="840" spans="1:2" ht="13.5">
      <c r="A840" t="s">
        <v>86</v>
      </c>
      <c r="B840">
        <v>836</v>
      </c>
    </row>
    <row r="841" spans="1:2" ht="13.5">
      <c r="A841" t="s">
        <v>86</v>
      </c>
      <c r="B841">
        <v>837</v>
      </c>
    </row>
    <row r="842" spans="1:2" ht="13.5">
      <c r="A842" t="s">
        <v>86</v>
      </c>
      <c r="B842">
        <v>838</v>
      </c>
    </row>
    <row r="843" spans="1:2" ht="13.5">
      <c r="A843" t="s">
        <v>86</v>
      </c>
      <c r="B843">
        <v>839</v>
      </c>
    </row>
    <row r="844" spans="1:2" ht="13.5">
      <c r="A844" t="s">
        <v>86</v>
      </c>
      <c r="B844">
        <v>840</v>
      </c>
    </row>
    <row r="845" spans="1:2" ht="13.5">
      <c r="A845" t="s">
        <v>86</v>
      </c>
      <c r="B845">
        <v>841</v>
      </c>
    </row>
    <row r="846" spans="1:2" ht="13.5">
      <c r="A846" t="s">
        <v>86</v>
      </c>
      <c r="B846">
        <v>842</v>
      </c>
    </row>
    <row r="847" spans="1:2" ht="13.5">
      <c r="A847" t="s">
        <v>86</v>
      </c>
      <c r="B847">
        <v>843</v>
      </c>
    </row>
    <row r="848" spans="1:2" ht="13.5">
      <c r="A848" t="s">
        <v>86</v>
      </c>
      <c r="B848">
        <v>844</v>
      </c>
    </row>
    <row r="849" spans="1:2" ht="13.5">
      <c r="A849" t="s">
        <v>86</v>
      </c>
      <c r="B849">
        <v>845</v>
      </c>
    </row>
    <row r="850" spans="1:2" ht="13.5">
      <c r="A850" t="s">
        <v>86</v>
      </c>
      <c r="B850">
        <v>846</v>
      </c>
    </row>
    <row r="851" spans="1:2" ht="13.5">
      <c r="A851" t="s">
        <v>86</v>
      </c>
      <c r="B851">
        <v>847</v>
      </c>
    </row>
    <row r="852" spans="1:2" ht="13.5">
      <c r="A852" t="s">
        <v>86</v>
      </c>
      <c r="B852">
        <v>848</v>
      </c>
    </row>
    <row r="853" spans="1:2" ht="13.5">
      <c r="A853" t="s">
        <v>86</v>
      </c>
      <c r="B853">
        <v>849</v>
      </c>
    </row>
    <row r="854" spans="1:2" ht="13.5">
      <c r="A854" t="s">
        <v>86</v>
      </c>
      <c r="B854">
        <v>850</v>
      </c>
    </row>
    <row r="855" spans="1:2" ht="13.5">
      <c r="A855" t="s">
        <v>86</v>
      </c>
      <c r="B855">
        <v>851</v>
      </c>
    </row>
    <row r="856" spans="1:2" ht="13.5">
      <c r="A856" t="s">
        <v>86</v>
      </c>
      <c r="B856">
        <v>852</v>
      </c>
    </row>
    <row r="857" spans="1:2" ht="13.5">
      <c r="A857" t="s">
        <v>86</v>
      </c>
      <c r="B857">
        <v>853</v>
      </c>
    </row>
    <row r="858" spans="1:2" ht="13.5">
      <c r="A858" t="s">
        <v>86</v>
      </c>
      <c r="B858">
        <v>854</v>
      </c>
    </row>
    <row r="859" spans="1:2" ht="13.5">
      <c r="A859" t="s">
        <v>86</v>
      </c>
      <c r="B859">
        <v>855</v>
      </c>
    </row>
    <row r="860" spans="1:2" ht="13.5">
      <c r="A860" t="s">
        <v>86</v>
      </c>
      <c r="B860">
        <v>856</v>
      </c>
    </row>
    <row r="861" spans="1:2" ht="13.5">
      <c r="A861" t="s">
        <v>86</v>
      </c>
      <c r="B861">
        <v>857</v>
      </c>
    </row>
    <row r="862" spans="1:2" ht="13.5">
      <c r="A862" t="s">
        <v>86</v>
      </c>
      <c r="B862">
        <v>858</v>
      </c>
    </row>
    <row r="863" spans="1:2" ht="13.5">
      <c r="A863" t="s">
        <v>86</v>
      </c>
      <c r="B863">
        <v>859</v>
      </c>
    </row>
    <row r="864" spans="1:2" ht="13.5">
      <c r="A864" t="s">
        <v>86</v>
      </c>
      <c r="B864">
        <v>860</v>
      </c>
    </row>
    <row r="865" spans="1:2" ht="13.5">
      <c r="A865" t="s">
        <v>86</v>
      </c>
      <c r="B865">
        <v>861</v>
      </c>
    </row>
    <row r="866" spans="1:2" ht="13.5">
      <c r="A866" t="s">
        <v>86</v>
      </c>
      <c r="B866">
        <v>862</v>
      </c>
    </row>
    <row r="867" spans="1:2" ht="13.5">
      <c r="A867" t="s">
        <v>86</v>
      </c>
      <c r="B867">
        <v>863</v>
      </c>
    </row>
    <row r="868" spans="1:2" ht="13.5">
      <c r="A868" t="s">
        <v>86</v>
      </c>
      <c r="B868">
        <v>864</v>
      </c>
    </row>
    <row r="869" spans="1:2" ht="13.5">
      <c r="A869" t="s">
        <v>86</v>
      </c>
      <c r="B869">
        <v>865</v>
      </c>
    </row>
    <row r="870" spans="1:2" ht="13.5">
      <c r="A870" t="s">
        <v>86</v>
      </c>
      <c r="B870">
        <v>866</v>
      </c>
    </row>
    <row r="871" spans="1:2" ht="13.5">
      <c r="A871" t="s">
        <v>86</v>
      </c>
      <c r="B871">
        <v>867</v>
      </c>
    </row>
    <row r="872" spans="1:2" ht="13.5">
      <c r="A872" t="s">
        <v>86</v>
      </c>
      <c r="B872">
        <v>868</v>
      </c>
    </row>
    <row r="873" spans="1:2" ht="13.5">
      <c r="A873" t="s">
        <v>86</v>
      </c>
      <c r="B873">
        <v>869</v>
      </c>
    </row>
    <row r="874" spans="1:2" ht="13.5">
      <c r="A874" t="s">
        <v>86</v>
      </c>
      <c r="B874">
        <v>870</v>
      </c>
    </row>
    <row r="875" spans="1:2" ht="13.5">
      <c r="A875" t="s">
        <v>86</v>
      </c>
      <c r="B875">
        <v>871</v>
      </c>
    </row>
    <row r="876" spans="1:2" ht="13.5">
      <c r="A876" t="s">
        <v>86</v>
      </c>
      <c r="B876">
        <v>872</v>
      </c>
    </row>
    <row r="877" spans="1:2" ht="13.5">
      <c r="A877" t="s">
        <v>86</v>
      </c>
      <c r="B877">
        <v>873</v>
      </c>
    </row>
    <row r="878" spans="1:2" ht="13.5">
      <c r="A878" t="s">
        <v>86</v>
      </c>
      <c r="B878">
        <v>874</v>
      </c>
    </row>
    <row r="879" spans="1:2" ht="13.5">
      <c r="A879" t="s">
        <v>86</v>
      </c>
      <c r="B879">
        <v>875</v>
      </c>
    </row>
    <row r="880" spans="1:2" ht="13.5">
      <c r="A880" t="s">
        <v>86</v>
      </c>
      <c r="B880">
        <v>876</v>
      </c>
    </row>
    <row r="881" spans="1:2" ht="13.5">
      <c r="A881" t="s">
        <v>86</v>
      </c>
      <c r="B881">
        <v>877</v>
      </c>
    </row>
    <row r="882" spans="1:2" ht="13.5">
      <c r="A882" t="s">
        <v>86</v>
      </c>
      <c r="B882">
        <v>878</v>
      </c>
    </row>
    <row r="883" spans="1:2" ht="13.5">
      <c r="A883" t="s">
        <v>86</v>
      </c>
      <c r="B883">
        <v>879</v>
      </c>
    </row>
    <row r="884" spans="1:2" ht="13.5">
      <c r="A884" t="s">
        <v>86</v>
      </c>
      <c r="B884">
        <v>880</v>
      </c>
    </row>
    <row r="885" spans="1:2" ht="13.5">
      <c r="A885" t="s">
        <v>86</v>
      </c>
      <c r="B885">
        <v>881</v>
      </c>
    </row>
    <row r="886" spans="1:2" ht="13.5">
      <c r="A886" t="s">
        <v>86</v>
      </c>
      <c r="B886">
        <v>882</v>
      </c>
    </row>
    <row r="887" spans="1:2" ht="13.5">
      <c r="A887" t="s">
        <v>86</v>
      </c>
      <c r="B887">
        <v>883</v>
      </c>
    </row>
    <row r="888" spans="1:2" ht="13.5">
      <c r="A888" t="s">
        <v>86</v>
      </c>
      <c r="B888">
        <v>884</v>
      </c>
    </row>
    <row r="889" spans="1:2" ht="13.5">
      <c r="A889" t="s">
        <v>86</v>
      </c>
      <c r="B889">
        <v>885</v>
      </c>
    </row>
    <row r="890" spans="1:2" ht="13.5">
      <c r="A890" t="s">
        <v>86</v>
      </c>
      <c r="B890">
        <v>886</v>
      </c>
    </row>
    <row r="891" spans="1:2" ht="13.5">
      <c r="A891" t="s">
        <v>86</v>
      </c>
      <c r="B891">
        <v>887</v>
      </c>
    </row>
    <row r="892" spans="1:2" ht="13.5">
      <c r="A892" t="s">
        <v>86</v>
      </c>
      <c r="B892">
        <v>888</v>
      </c>
    </row>
    <row r="893" spans="1:2" ht="13.5">
      <c r="A893" t="s">
        <v>86</v>
      </c>
      <c r="B893">
        <v>889</v>
      </c>
    </row>
    <row r="894" spans="1:2" ht="13.5">
      <c r="A894" t="s">
        <v>86</v>
      </c>
      <c r="B894">
        <v>890</v>
      </c>
    </row>
    <row r="895" spans="1:2" ht="13.5">
      <c r="A895" t="s">
        <v>86</v>
      </c>
      <c r="B895">
        <v>891</v>
      </c>
    </row>
    <row r="896" spans="1:2" ht="13.5">
      <c r="A896" t="s">
        <v>86</v>
      </c>
      <c r="B896">
        <v>892</v>
      </c>
    </row>
    <row r="897" spans="1:2" ht="13.5">
      <c r="A897" t="s">
        <v>86</v>
      </c>
      <c r="B897">
        <v>893</v>
      </c>
    </row>
    <row r="898" spans="1:2" ht="13.5">
      <c r="A898" t="s">
        <v>86</v>
      </c>
      <c r="B898">
        <v>894</v>
      </c>
    </row>
    <row r="899" spans="1:2" ht="13.5">
      <c r="A899" t="s">
        <v>86</v>
      </c>
      <c r="B899">
        <v>895</v>
      </c>
    </row>
    <row r="900" spans="1:2" ht="13.5">
      <c r="A900" t="s">
        <v>86</v>
      </c>
      <c r="B900">
        <v>896</v>
      </c>
    </row>
    <row r="901" spans="1:2" ht="13.5">
      <c r="A901" t="s">
        <v>86</v>
      </c>
      <c r="B901">
        <v>897</v>
      </c>
    </row>
    <row r="902" spans="1:2" ht="13.5">
      <c r="A902" t="s">
        <v>86</v>
      </c>
      <c r="B902">
        <v>898</v>
      </c>
    </row>
    <row r="903" spans="1:2" ht="13.5">
      <c r="A903" t="s">
        <v>86</v>
      </c>
      <c r="B903">
        <v>899</v>
      </c>
    </row>
    <row r="904" spans="1:2" ht="13.5">
      <c r="A904" t="s">
        <v>86</v>
      </c>
      <c r="B904">
        <v>900</v>
      </c>
    </row>
    <row r="905" spans="1:2" ht="13.5">
      <c r="A905" t="s">
        <v>86</v>
      </c>
      <c r="B905">
        <v>901</v>
      </c>
    </row>
    <row r="906" spans="1:2" ht="13.5">
      <c r="A906" t="s">
        <v>86</v>
      </c>
      <c r="B906">
        <v>902</v>
      </c>
    </row>
    <row r="907" spans="1:2" ht="13.5">
      <c r="A907" t="s">
        <v>86</v>
      </c>
      <c r="B907">
        <v>903</v>
      </c>
    </row>
    <row r="908" spans="1:2" ht="13.5">
      <c r="A908" t="s">
        <v>86</v>
      </c>
      <c r="B908">
        <v>904</v>
      </c>
    </row>
    <row r="909" spans="1:2" ht="13.5">
      <c r="A909" t="s">
        <v>86</v>
      </c>
      <c r="B909">
        <v>905</v>
      </c>
    </row>
    <row r="910" spans="1:2" ht="13.5">
      <c r="A910" t="s">
        <v>86</v>
      </c>
      <c r="B910">
        <v>906</v>
      </c>
    </row>
    <row r="911" spans="1:2" ht="13.5">
      <c r="A911" t="s">
        <v>86</v>
      </c>
      <c r="B911">
        <v>907</v>
      </c>
    </row>
    <row r="912" spans="1:2" ht="13.5">
      <c r="A912" t="s">
        <v>86</v>
      </c>
      <c r="B912">
        <v>908</v>
      </c>
    </row>
    <row r="913" spans="1:2" ht="13.5">
      <c r="A913" t="s">
        <v>86</v>
      </c>
      <c r="B913">
        <v>909</v>
      </c>
    </row>
    <row r="914" spans="1:2" ht="13.5">
      <c r="A914" t="s">
        <v>86</v>
      </c>
      <c r="B914">
        <v>910</v>
      </c>
    </row>
    <row r="915" spans="1:2" ht="13.5">
      <c r="A915" t="s">
        <v>86</v>
      </c>
      <c r="B915">
        <v>911</v>
      </c>
    </row>
    <row r="916" spans="1:2" ht="13.5">
      <c r="A916" t="s">
        <v>86</v>
      </c>
      <c r="B916">
        <v>912</v>
      </c>
    </row>
    <row r="917" spans="1:2" ht="13.5">
      <c r="A917" t="s">
        <v>86</v>
      </c>
      <c r="B917">
        <v>913</v>
      </c>
    </row>
    <row r="918" spans="1:2" ht="13.5">
      <c r="A918" t="s">
        <v>86</v>
      </c>
      <c r="B918">
        <v>914</v>
      </c>
    </row>
    <row r="919" spans="1:2" ht="13.5">
      <c r="A919" t="s">
        <v>86</v>
      </c>
      <c r="B919">
        <v>915</v>
      </c>
    </row>
    <row r="920" spans="1:2" ht="13.5">
      <c r="A920" t="s">
        <v>86</v>
      </c>
      <c r="B920">
        <v>916</v>
      </c>
    </row>
    <row r="921" spans="1:2" ht="13.5">
      <c r="A921" t="s">
        <v>86</v>
      </c>
      <c r="B921">
        <v>917</v>
      </c>
    </row>
    <row r="922" spans="1:2" ht="13.5">
      <c r="A922" t="s">
        <v>86</v>
      </c>
      <c r="B922">
        <v>918</v>
      </c>
    </row>
    <row r="923" spans="1:2" ht="13.5">
      <c r="A923" t="s">
        <v>86</v>
      </c>
      <c r="B923">
        <v>919</v>
      </c>
    </row>
    <row r="924" spans="1:2" ht="13.5">
      <c r="A924" t="s">
        <v>86</v>
      </c>
      <c r="B924">
        <v>920</v>
      </c>
    </row>
    <row r="925" spans="1:2" ht="13.5">
      <c r="A925" t="s">
        <v>86</v>
      </c>
      <c r="B925">
        <v>921</v>
      </c>
    </row>
    <row r="926" spans="1:2" ht="13.5">
      <c r="A926" t="s">
        <v>86</v>
      </c>
      <c r="B926">
        <v>922</v>
      </c>
    </row>
    <row r="927" spans="1:2" ht="13.5">
      <c r="A927" t="s">
        <v>86</v>
      </c>
      <c r="B927">
        <v>923</v>
      </c>
    </row>
    <row r="928" spans="1:2" ht="13.5">
      <c r="A928" t="s">
        <v>86</v>
      </c>
      <c r="B928">
        <v>924</v>
      </c>
    </row>
    <row r="929" spans="1:2" ht="13.5">
      <c r="A929" t="s">
        <v>86</v>
      </c>
      <c r="B929">
        <v>925</v>
      </c>
    </row>
    <row r="930" spans="1:2" ht="13.5">
      <c r="A930" t="s">
        <v>86</v>
      </c>
      <c r="B930">
        <v>926</v>
      </c>
    </row>
    <row r="931" spans="1:2" ht="13.5">
      <c r="A931" t="s">
        <v>86</v>
      </c>
      <c r="B931">
        <v>927</v>
      </c>
    </row>
    <row r="932" spans="1:2" ht="13.5">
      <c r="A932" t="s">
        <v>86</v>
      </c>
      <c r="B932">
        <v>928</v>
      </c>
    </row>
    <row r="933" spans="1:2" ht="13.5">
      <c r="A933" t="s">
        <v>86</v>
      </c>
      <c r="B933">
        <v>929</v>
      </c>
    </row>
    <row r="934" spans="1:2" ht="13.5">
      <c r="A934" t="s">
        <v>86</v>
      </c>
      <c r="B934">
        <v>930</v>
      </c>
    </row>
    <row r="935" spans="1:2" ht="13.5">
      <c r="A935" t="s">
        <v>86</v>
      </c>
      <c r="B935">
        <v>931</v>
      </c>
    </row>
    <row r="936" spans="1:2" ht="13.5">
      <c r="A936" t="s">
        <v>86</v>
      </c>
      <c r="B936">
        <v>932</v>
      </c>
    </row>
    <row r="937" spans="1:2" ht="13.5">
      <c r="A937" t="s">
        <v>86</v>
      </c>
      <c r="B937">
        <v>933</v>
      </c>
    </row>
    <row r="938" spans="1:2" ht="13.5">
      <c r="A938" t="s">
        <v>86</v>
      </c>
      <c r="B938">
        <v>934</v>
      </c>
    </row>
    <row r="939" spans="1:2" ht="13.5">
      <c r="A939" t="s">
        <v>86</v>
      </c>
      <c r="B939">
        <v>935</v>
      </c>
    </row>
    <row r="940" spans="1:2" ht="13.5">
      <c r="A940" t="s">
        <v>86</v>
      </c>
      <c r="B940">
        <v>936</v>
      </c>
    </row>
    <row r="941" spans="1:2" ht="13.5">
      <c r="A941" t="s">
        <v>86</v>
      </c>
      <c r="B941">
        <v>937</v>
      </c>
    </row>
    <row r="942" spans="1:2" ht="13.5">
      <c r="A942" t="s">
        <v>86</v>
      </c>
      <c r="B942">
        <v>938</v>
      </c>
    </row>
    <row r="943" spans="1:2" ht="13.5">
      <c r="A943" t="s">
        <v>86</v>
      </c>
      <c r="B943">
        <v>939</v>
      </c>
    </row>
    <row r="944" spans="1:2" ht="13.5">
      <c r="A944" t="s">
        <v>86</v>
      </c>
      <c r="B944">
        <v>940</v>
      </c>
    </row>
    <row r="945" spans="1:2" ht="13.5">
      <c r="A945" t="s">
        <v>86</v>
      </c>
      <c r="B945">
        <v>941</v>
      </c>
    </row>
    <row r="946" spans="1:2" ht="13.5">
      <c r="A946" t="s">
        <v>86</v>
      </c>
      <c r="B946">
        <v>942</v>
      </c>
    </row>
    <row r="947" spans="1:2" ht="13.5">
      <c r="A947" t="s">
        <v>86</v>
      </c>
      <c r="B947">
        <v>943</v>
      </c>
    </row>
    <row r="948" spans="1:2" ht="13.5">
      <c r="A948" t="s">
        <v>86</v>
      </c>
      <c r="B948">
        <v>944</v>
      </c>
    </row>
    <row r="949" spans="1:2" ht="13.5">
      <c r="A949" t="s">
        <v>86</v>
      </c>
      <c r="B949">
        <v>945</v>
      </c>
    </row>
    <row r="950" spans="1:2" ht="13.5">
      <c r="A950" t="s">
        <v>86</v>
      </c>
      <c r="B950">
        <v>946</v>
      </c>
    </row>
    <row r="951" spans="1:2" ht="13.5">
      <c r="A951" t="s">
        <v>86</v>
      </c>
      <c r="B951">
        <v>947</v>
      </c>
    </row>
    <row r="952" spans="1:2" ht="13.5">
      <c r="A952" t="s">
        <v>86</v>
      </c>
      <c r="B952">
        <v>948</v>
      </c>
    </row>
    <row r="953" spans="1:2" ht="13.5">
      <c r="A953" t="s">
        <v>86</v>
      </c>
      <c r="B953">
        <v>949</v>
      </c>
    </row>
    <row r="954" spans="1:2" ht="13.5">
      <c r="A954" t="s">
        <v>86</v>
      </c>
      <c r="B954">
        <v>950</v>
      </c>
    </row>
    <row r="955" spans="1:2" ht="13.5">
      <c r="A955" t="s">
        <v>86</v>
      </c>
      <c r="B955">
        <v>951</v>
      </c>
    </row>
    <row r="956" spans="1:2" ht="13.5">
      <c r="A956" t="s">
        <v>86</v>
      </c>
      <c r="B956">
        <v>952</v>
      </c>
    </row>
    <row r="957" spans="1:2" ht="13.5">
      <c r="A957" t="s">
        <v>86</v>
      </c>
      <c r="B957">
        <v>953</v>
      </c>
    </row>
    <row r="958" spans="1:2" ht="13.5">
      <c r="A958" t="s">
        <v>86</v>
      </c>
      <c r="B958">
        <v>954</v>
      </c>
    </row>
    <row r="959" spans="1:2" ht="13.5">
      <c r="A959" t="s">
        <v>86</v>
      </c>
      <c r="B959">
        <v>955</v>
      </c>
    </row>
    <row r="960" spans="1:2" ht="13.5">
      <c r="A960" t="s">
        <v>86</v>
      </c>
      <c r="B960">
        <v>956</v>
      </c>
    </row>
    <row r="961" spans="1:2" ht="13.5">
      <c r="A961" t="s">
        <v>86</v>
      </c>
      <c r="B961">
        <v>957</v>
      </c>
    </row>
    <row r="962" spans="1:2" ht="13.5">
      <c r="A962" t="s">
        <v>86</v>
      </c>
      <c r="B962">
        <v>958</v>
      </c>
    </row>
    <row r="963" spans="1:2" ht="13.5">
      <c r="A963" t="s">
        <v>86</v>
      </c>
      <c r="B963">
        <v>959</v>
      </c>
    </row>
    <row r="964" spans="1:2" ht="13.5">
      <c r="A964" t="s">
        <v>86</v>
      </c>
      <c r="B964">
        <v>960</v>
      </c>
    </row>
    <row r="965" spans="1:2" ht="13.5">
      <c r="A965" t="s">
        <v>86</v>
      </c>
      <c r="B965">
        <v>961</v>
      </c>
    </row>
    <row r="966" spans="1:2" ht="13.5">
      <c r="A966" t="s">
        <v>86</v>
      </c>
      <c r="B966">
        <v>962</v>
      </c>
    </row>
    <row r="967" spans="1:2" ht="13.5">
      <c r="A967" t="s">
        <v>86</v>
      </c>
      <c r="B967">
        <v>963</v>
      </c>
    </row>
    <row r="968" spans="1:2" ht="13.5">
      <c r="A968" t="s">
        <v>86</v>
      </c>
      <c r="B968">
        <v>964</v>
      </c>
    </row>
    <row r="969" spans="1:2" ht="13.5">
      <c r="A969" t="s">
        <v>86</v>
      </c>
      <c r="B969">
        <v>965</v>
      </c>
    </row>
    <row r="970" spans="1:2" ht="13.5">
      <c r="A970" t="s">
        <v>86</v>
      </c>
      <c r="B970">
        <v>966</v>
      </c>
    </row>
    <row r="971" spans="1:2" ht="13.5">
      <c r="A971" t="s">
        <v>86</v>
      </c>
      <c r="B971">
        <v>967</v>
      </c>
    </row>
    <row r="972" spans="1:2" ht="13.5">
      <c r="A972" t="s">
        <v>86</v>
      </c>
      <c r="B972">
        <v>968</v>
      </c>
    </row>
    <row r="973" spans="1:2" ht="13.5">
      <c r="A973" t="s">
        <v>86</v>
      </c>
      <c r="B973">
        <v>969</v>
      </c>
    </row>
    <row r="974" spans="1:2" ht="13.5">
      <c r="A974" t="s">
        <v>86</v>
      </c>
      <c r="B974">
        <v>970</v>
      </c>
    </row>
    <row r="975" spans="1:2" ht="13.5">
      <c r="A975" t="s">
        <v>86</v>
      </c>
      <c r="B975">
        <v>971</v>
      </c>
    </row>
    <row r="976" spans="1:2" ht="13.5">
      <c r="A976" t="s">
        <v>86</v>
      </c>
      <c r="B976">
        <v>972</v>
      </c>
    </row>
    <row r="977" spans="1:2" ht="13.5">
      <c r="A977" t="s">
        <v>86</v>
      </c>
      <c r="B977">
        <v>973</v>
      </c>
    </row>
    <row r="978" spans="1:2" ht="13.5">
      <c r="A978" t="s">
        <v>86</v>
      </c>
      <c r="B978">
        <v>974</v>
      </c>
    </row>
    <row r="979" spans="1:2" ht="13.5">
      <c r="A979" t="s">
        <v>86</v>
      </c>
      <c r="B979">
        <v>975</v>
      </c>
    </row>
    <row r="980" spans="1:2" ht="13.5">
      <c r="A980" t="s">
        <v>86</v>
      </c>
      <c r="B980">
        <v>976</v>
      </c>
    </row>
    <row r="981" spans="1:2" ht="13.5">
      <c r="A981" t="s">
        <v>86</v>
      </c>
      <c r="B981">
        <v>977</v>
      </c>
    </row>
    <row r="982" spans="1:2" ht="13.5">
      <c r="A982" t="s">
        <v>86</v>
      </c>
      <c r="B982">
        <v>978</v>
      </c>
    </row>
    <row r="983" spans="1:2" ht="13.5">
      <c r="A983" t="s">
        <v>86</v>
      </c>
      <c r="B983">
        <v>979</v>
      </c>
    </row>
    <row r="984" spans="1:2" ht="13.5">
      <c r="A984" t="s">
        <v>86</v>
      </c>
      <c r="B984">
        <v>980</v>
      </c>
    </row>
    <row r="985" spans="1:2" ht="13.5">
      <c r="A985" t="s">
        <v>86</v>
      </c>
      <c r="B985">
        <v>981</v>
      </c>
    </row>
    <row r="986" spans="1:2" ht="13.5">
      <c r="A986" t="s">
        <v>86</v>
      </c>
      <c r="B986">
        <v>982</v>
      </c>
    </row>
    <row r="987" spans="1:2" ht="13.5">
      <c r="A987" t="s">
        <v>86</v>
      </c>
      <c r="B987">
        <v>983</v>
      </c>
    </row>
    <row r="988" spans="1:2" ht="13.5">
      <c r="A988" t="s">
        <v>86</v>
      </c>
      <c r="B988">
        <v>984</v>
      </c>
    </row>
    <row r="989" spans="1:2" ht="13.5">
      <c r="A989" t="s">
        <v>86</v>
      </c>
      <c r="B989">
        <v>985</v>
      </c>
    </row>
    <row r="990" spans="1:2" ht="13.5">
      <c r="A990" t="s">
        <v>86</v>
      </c>
      <c r="B990">
        <v>986</v>
      </c>
    </row>
    <row r="991" spans="1:2" ht="13.5">
      <c r="A991" t="s">
        <v>86</v>
      </c>
      <c r="B991">
        <v>987</v>
      </c>
    </row>
    <row r="992" spans="1:2" ht="13.5">
      <c r="A992" t="s">
        <v>86</v>
      </c>
      <c r="B992">
        <v>988</v>
      </c>
    </row>
    <row r="993" spans="1:2" ht="13.5">
      <c r="A993" t="s">
        <v>86</v>
      </c>
      <c r="B993">
        <v>989</v>
      </c>
    </row>
    <row r="994" spans="1:2" ht="13.5">
      <c r="A994" t="s">
        <v>86</v>
      </c>
      <c r="B994">
        <v>990</v>
      </c>
    </row>
    <row r="995" spans="1:2" ht="13.5">
      <c r="A995" t="s">
        <v>86</v>
      </c>
      <c r="B995">
        <v>991</v>
      </c>
    </row>
    <row r="996" spans="1:2" ht="13.5">
      <c r="A996" t="s">
        <v>86</v>
      </c>
      <c r="B996">
        <v>992</v>
      </c>
    </row>
    <row r="997" spans="1:2" ht="13.5">
      <c r="A997" t="s">
        <v>86</v>
      </c>
      <c r="B997">
        <v>993</v>
      </c>
    </row>
    <row r="998" spans="1:2" ht="13.5">
      <c r="A998" t="s">
        <v>86</v>
      </c>
      <c r="B998">
        <v>994</v>
      </c>
    </row>
    <row r="999" spans="1:2" ht="13.5">
      <c r="A999" t="s">
        <v>86</v>
      </c>
      <c r="B999">
        <v>995</v>
      </c>
    </row>
    <row r="1000" spans="1:2" ht="13.5">
      <c r="A1000" t="s">
        <v>86</v>
      </c>
      <c r="B1000">
        <v>996</v>
      </c>
    </row>
    <row r="1001" spans="1:2" ht="13.5">
      <c r="A1001" t="s">
        <v>86</v>
      </c>
      <c r="B1001">
        <v>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U11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6.5546875" style="0" bestFit="1" customWidth="1"/>
    <col min="2" max="2" width="8.21484375" style="0" bestFit="1" customWidth="1"/>
    <col min="3" max="3" width="13.3359375" style="0" customWidth="1"/>
    <col min="4" max="4" width="17.21484375" style="33" bestFit="1" customWidth="1"/>
    <col min="5" max="5" width="14.99609375" style="0" customWidth="1"/>
    <col min="6" max="6" width="11.6640625" style="0" bestFit="1" customWidth="1"/>
    <col min="7" max="7" width="15.3359375" style="0" bestFit="1" customWidth="1"/>
    <col min="8" max="8" width="21.4453125" style="0" bestFit="1" customWidth="1"/>
    <col min="9" max="9" width="16.77734375" style="0" bestFit="1" customWidth="1"/>
    <col min="10" max="10" width="22.3359375" style="0" bestFit="1" customWidth="1"/>
    <col min="11" max="12" width="18.6640625" style="0" bestFit="1" customWidth="1"/>
    <col min="13" max="13" width="11.6640625" style="0" bestFit="1" customWidth="1"/>
    <col min="14" max="14" width="13.5546875" style="0" bestFit="1" customWidth="1"/>
    <col min="15" max="15" width="8.5546875" style="0" bestFit="1" customWidth="1"/>
    <col min="16" max="24" width="4.21484375" style="0" bestFit="1" customWidth="1"/>
    <col min="25" max="46" width="5.21484375" style="0" bestFit="1" customWidth="1"/>
    <col min="47" max="47" width="11.6640625" style="0" bestFit="1" customWidth="1"/>
  </cols>
  <sheetData>
    <row r="1" spans="1:47" s="31" customFormat="1" ht="13.5">
      <c r="A1" s="30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26</v>
      </c>
      <c r="G1" s="30" t="s">
        <v>27</v>
      </c>
      <c r="H1" s="30" t="s">
        <v>28</v>
      </c>
      <c r="I1" s="30" t="s">
        <v>29</v>
      </c>
      <c r="J1" s="30" t="s">
        <v>30</v>
      </c>
      <c r="K1" s="30" t="s">
        <v>31</v>
      </c>
      <c r="L1" s="30" t="s">
        <v>32</v>
      </c>
      <c r="M1" s="30" t="s">
        <v>33</v>
      </c>
      <c r="N1" s="30" t="s">
        <v>34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9" ht="13.5">
      <c r="A2" t="s">
        <v>35</v>
      </c>
      <c r="B2">
        <v>200604</v>
      </c>
      <c r="C2" s="32">
        <v>12345678901</v>
      </c>
      <c r="E2">
        <v>20060602</v>
      </c>
      <c r="F2">
        <v>2</v>
      </c>
      <c r="G2" t="s">
        <v>89</v>
      </c>
      <c r="I2" t="s">
        <v>36</v>
      </c>
    </row>
    <row r="3" spans="1:47" s="31" customFormat="1" ht="13.5">
      <c r="A3" s="30" t="s">
        <v>21</v>
      </c>
      <c r="B3" s="30" t="s">
        <v>37</v>
      </c>
      <c r="C3" s="30" t="s">
        <v>38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  <c r="P3" s="30" t="s">
        <v>51</v>
      </c>
      <c r="Q3" s="30" t="s">
        <v>52</v>
      </c>
      <c r="R3" s="30" t="s">
        <v>53</v>
      </c>
      <c r="S3" s="30" t="s">
        <v>54</v>
      </c>
      <c r="T3" s="30" t="s">
        <v>55</v>
      </c>
      <c r="U3" s="30" t="s">
        <v>56</v>
      </c>
      <c r="V3" s="30" t="s">
        <v>57</v>
      </c>
      <c r="W3" s="30" t="s">
        <v>58</v>
      </c>
      <c r="X3" s="30" t="s">
        <v>59</v>
      </c>
      <c r="Y3" s="30" t="s">
        <v>60</v>
      </c>
      <c r="Z3" s="30" t="s">
        <v>61</v>
      </c>
      <c r="AA3" s="30" t="s">
        <v>62</v>
      </c>
      <c r="AB3" s="30" t="s">
        <v>63</v>
      </c>
      <c r="AC3" s="30" t="s">
        <v>64</v>
      </c>
      <c r="AD3" s="30" t="s">
        <v>65</v>
      </c>
      <c r="AE3" s="30" t="s">
        <v>66</v>
      </c>
      <c r="AF3" s="30" t="s">
        <v>67</v>
      </c>
      <c r="AG3" s="30" t="s">
        <v>68</v>
      </c>
      <c r="AH3" s="30" t="s">
        <v>69</v>
      </c>
      <c r="AI3" s="30" t="s">
        <v>70</v>
      </c>
      <c r="AJ3" s="30" t="s">
        <v>71</v>
      </c>
      <c r="AK3" s="30" t="s">
        <v>72</v>
      </c>
      <c r="AL3" s="30" t="s">
        <v>73</v>
      </c>
      <c r="AM3" s="30" t="s">
        <v>74</v>
      </c>
      <c r="AN3" s="30" t="s">
        <v>75</v>
      </c>
      <c r="AO3" s="30" t="s">
        <v>76</v>
      </c>
      <c r="AP3" s="30" t="s">
        <v>77</v>
      </c>
      <c r="AQ3" s="30" t="s">
        <v>78</v>
      </c>
      <c r="AR3" s="30" t="s">
        <v>79</v>
      </c>
      <c r="AS3" s="30" t="s">
        <v>80</v>
      </c>
      <c r="AT3" s="30" t="s">
        <v>81</v>
      </c>
      <c r="AU3" s="30" t="s">
        <v>82</v>
      </c>
    </row>
    <row r="4" spans="1:46" ht="13.5">
      <c r="A4" t="s">
        <v>83</v>
      </c>
      <c r="B4">
        <v>1</v>
      </c>
      <c r="C4" t="s">
        <v>84</v>
      </c>
      <c r="D4" s="33" t="s">
        <v>85</v>
      </c>
      <c r="L4">
        <v>16</v>
      </c>
      <c r="M4">
        <v>193</v>
      </c>
      <c r="N4">
        <v>8</v>
      </c>
      <c r="O4">
        <v>1784640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0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0</v>
      </c>
      <c r="AM4">
        <v>1</v>
      </c>
      <c r="AN4">
        <v>1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ht="13.5">
      <c r="A5" t="s">
        <v>86</v>
      </c>
      <c r="B5">
        <v>2</v>
      </c>
      <c r="C5" t="s">
        <v>87</v>
      </c>
      <c r="D5" s="33" t="s">
        <v>88</v>
      </c>
      <c r="L5">
        <v>16</v>
      </c>
      <c r="M5">
        <v>193</v>
      </c>
      <c r="N5">
        <v>8</v>
      </c>
      <c r="O5">
        <v>1784640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0</v>
      </c>
      <c r="AM5">
        <v>1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</row>
    <row r="7" spans="1:14" ht="13.5">
      <c r="A7" t="s">
        <v>213</v>
      </c>
      <c r="B7" t="s">
        <v>214</v>
      </c>
      <c r="C7" t="s">
        <v>215</v>
      </c>
      <c r="D7" s="33" t="s">
        <v>216</v>
      </c>
      <c r="E7" t="s">
        <v>217</v>
      </c>
      <c r="F7" t="s">
        <v>218</v>
      </c>
      <c r="G7" t="s">
        <v>219</v>
      </c>
      <c r="H7" t="s">
        <v>220</v>
      </c>
      <c r="I7" t="s">
        <v>221</v>
      </c>
      <c r="J7" t="s">
        <v>222</v>
      </c>
      <c r="K7" t="s">
        <v>223</v>
      </c>
      <c r="L7" t="s">
        <v>224</v>
      </c>
      <c r="M7" t="s">
        <v>225</v>
      </c>
      <c r="N7" t="s">
        <v>226</v>
      </c>
    </row>
    <row r="8" spans="1:7" ht="13.5">
      <c r="A8" t="s">
        <v>227</v>
      </c>
      <c r="B8" s="46" t="s">
        <v>246</v>
      </c>
      <c r="C8" t="s">
        <v>210</v>
      </c>
      <c r="E8" s="44">
        <v>40312</v>
      </c>
      <c r="G8" t="s">
        <v>209</v>
      </c>
    </row>
    <row r="9" spans="1:47" ht="13.5">
      <c r="A9" t="s">
        <v>213</v>
      </c>
      <c r="B9" t="s">
        <v>228</v>
      </c>
      <c r="C9" t="s">
        <v>229</v>
      </c>
      <c r="D9" s="33" t="s">
        <v>230</v>
      </c>
      <c r="E9" t="s">
        <v>231</v>
      </c>
      <c r="F9" t="s">
        <v>232</v>
      </c>
      <c r="G9" t="s">
        <v>233</v>
      </c>
      <c r="H9" t="s">
        <v>234</v>
      </c>
      <c r="I9" t="s">
        <v>235</v>
      </c>
      <c r="J9" t="s">
        <v>236</v>
      </c>
      <c r="K9" t="s">
        <v>237</v>
      </c>
      <c r="L9" t="s">
        <v>238</v>
      </c>
      <c r="M9" t="s">
        <v>239</v>
      </c>
      <c r="N9" t="s">
        <v>240</v>
      </c>
      <c r="O9" t="s">
        <v>241</v>
      </c>
      <c r="P9" t="s">
        <v>242</v>
      </c>
      <c r="Q9" t="s">
        <v>243</v>
      </c>
      <c r="R9" t="s">
        <v>53</v>
      </c>
      <c r="S9" t="s">
        <v>54</v>
      </c>
      <c r="T9" t="s">
        <v>55</v>
      </c>
      <c r="U9" t="s">
        <v>56</v>
      </c>
      <c r="V9" t="s">
        <v>57</v>
      </c>
      <c r="W9" t="s">
        <v>58</v>
      </c>
      <c r="X9" t="s">
        <v>59</v>
      </c>
      <c r="Y9" t="s">
        <v>60</v>
      </c>
      <c r="Z9" t="s">
        <v>61</v>
      </c>
      <c r="AA9" t="s">
        <v>62</v>
      </c>
      <c r="AB9" t="s">
        <v>63</v>
      </c>
      <c r="AC9" t="s">
        <v>64</v>
      </c>
      <c r="AD9" t="s">
        <v>65</v>
      </c>
      <c r="AE9" t="s">
        <v>66</v>
      </c>
      <c r="AF9" t="s">
        <v>67</v>
      </c>
      <c r="AG9" t="s">
        <v>68</v>
      </c>
      <c r="AH9" t="s">
        <v>69</v>
      </c>
      <c r="AI9" t="s">
        <v>70</v>
      </c>
      <c r="AJ9" t="s">
        <v>71</v>
      </c>
      <c r="AK9" t="s">
        <v>72</v>
      </c>
      <c r="AL9" t="s">
        <v>73</v>
      </c>
      <c r="AM9" t="s">
        <v>74</v>
      </c>
      <c r="AN9" t="s">
        <v>75</v>
      </c>
      <c r="AO9" t="s">
        <v>76</v>
      </c>
      <c r="AP9" t="s">
        <v>77</v>
      </c>
      <c r="AQ9" t="s">
        <v>78</v>
      </c>
      <c r="AR9" t="s">
        <v>79</v>
      </c>
      <c r="AS9" t="s">
        <v>80</v>
      </c>
      <c r="AT9" t="s">
        <v>81</v>
      </c>
      <c r="AU9" t="s">
        <v>244</v>
      </c>
    </row>
    <row r="10" spans="1:46" ht="13.5">
      <c r="A10" t="s">
        <v>86</v>
      </c>
      <c r="B10">
        <f>근로내역!B4</f>
        <v>1</v>
      </c>
      <c r="C10" t="s">
        <v>209</v>
      </c>
      <c r="D10" s="43" t="str">
        <f>근로내역!D4</f>
        <v>7211101111111</v>
      </c>
      <c r="L10">
        <v>17</v>
      </c>
      <c r="M10">
        <v>149</v>
      </c>
      <c r="N10">
        <v>8</v>
      </c>
      <c r="O10">
        <v>850000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</row>
    <row r="11" spans="1:4" ht="13.5">
      <c r="A11" t="s">
        <v>86</v>
      </c>
      <c r="C11" t="s">
        <v>212</v>
      </c>
      <c r="D11" s="33" t="s">
        <v>245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60"/>
  <sheetViews>
    <sheetView zoomScalePageLayoutView="0" workbookViewId="0" topLeftCell="A1">
      <selection activeCell="B21" sqref="B21"/>
    </sheetView>
  </sheetViews>
  <sheetFormatPr defaultColWidth="8.88671875" defaultRowHeight="13.5"/>
  <cols>
    <col min="1" max="1" width="5.88671875" style="0" customWidth="1"/>
    <col min="2" max="2" width="30.77734375" style="0" customWidth="1"/>
    <col min="3" max="3" width="5.88671875" style="0" customWidth="1"/>
    <col min="4" max="4" width="30.77734375" style="0" customWidth="1"/>
  </cols>
  <sheetData>
    <row r="1" spans="1:4" ht="15" customHeight="1" thickBot="1" thickTop="1">
      <c r="A1" s="34">
        <v>11</v>
      </c>
      <c r="B1" s="35" t="s">
        <v>90</v>
      </c>
      <c r="C1" s="34">
        <v>126</v>
      </c>
      <c r="D1" s="34" t="s">
        <v>91</v>
      </c>
    </row>
    <row r="2" spans="1:4" ht="15" customHeight="1" thickBot="1" thickTop="1">
      <c r="A2" s="34">
        <v>12</v>
      </c>
      <c r="B2" s="35" t="s">
        <v>92</v>
      </c>
      <c r="C2" s="34">
        <v>131</v>
      </c>
      <c r="D2" s="34" t="s">
        <v>93</v>
      </c>
    </row>
    <row r="3" spans="1:4" ht="15" customHeight="1" thickBot="1" thickTop="1">
      <c r="A3" s="34">
        <v>13</v>
      </c>
      <c r="B3" s="35" t="s">
        <v>94</v>
      </c>
      <c r="C3" s="34">
        <v>132</v>
      </c>
      <c r="D3" s="34" t="s">
        <v>95</v>
      </c>
    </row>
    <row r="4" spans="1:4" ht="15" customHeight="1" thickBot="1" thickTop="1">
      <c r="A4" s="34">
        <v>14</v>
      </c>
      <c r="B4" s="35" t="s">
        <v>96</v>
      </c>
      <c r="C4" s="34">
        <v>133</v>
      </c>
      <c r="D4" s="34" t="s">
        <v>97</v>
      </c>
    </row>
    <row r="5" spans="1:4" ht="15" customHeight="1" thickBot="1" thickTop="1">
      <c r="A5" s="34">
        <v>15</v>
      </c>
      <c r="B5" s="35" t="s">
        <v>98</v>
      </c>
      <c r="C5" s="34">
        <v>141</v>
      </c>
      <c r="D5" s="34" t="s">
        <v>99</v>
      </c>
    </row>
    <row r="6" spans="1:4" ht="15" customHeight="1" thickBot="1" thickTop="1">
      <c r="A6" s="34">
        <v>16</v>
      </c>
      <c r="B6" s="35" t="s">
        <v>100</v>
      </c>
      <c r="C6" s="34">
        <v>142</v>
      </c>
      <c r="D6" s="34" t="s">
        <v>101</v>
      </c>
    </row>
    <row r="7" spans="1:4" ht="15" customHeight="1" thickBot="1" thickTop="1">
      <c r="A7" s="34">
        <v>17</v>
      </c>
      <c r="B7" s="35" t="s">
        <v>102</v>
      </c>
      <c r="C7" s="34">
        <v>143</v>
      </c>
      <c r="D7" s="34" t="s">
        <v>103</v>
      </c>
    </row>
    <row r="8" spans="1:4" ht="15" customHeight="1" thickBot="1" thickTop="1">
      <c r="A8" s="34">
        <v>21</v>
      </c>
      <c r="B8" s="35" t="s">
        <v>104</v>
      </c>
      <c r="C8" s="34">
        <v>144</v>
      </c>
      <c r="D8" s="34" t="s">
        <v>105</v>
      </c>
    </row>
    <row r="9" spans="1:4" ht="15" customHeight="1" thickBot="1" thickTop="1">
      <c r="A9" s="34">
        <v>22</v>
      </c>
      <c r="B9" s="35" t="s">
        <v>106</v>
      </c>
      <c r="C9" s="34">
        <v>145</v>
      </c>
      <c r="D9" s="34" t="s">
        <v>107</v>
      </c>
    </row>
    <row r="10" spans="1:4" ht="15" customHeight="1" thickBot="1" thickTop="1">
      <c r="A10" s="34">
        <v>23</v>
      </c>
      <c r="B10" s="35" t="s">
        <v>108</v>
      </c>
      <c r="C10" s="34">
        <v>146</v>
      </c>
      <c r="D10" s="34" t="s">
        <v>109</v>
      </c>
    </row>
    <row r="11" spans="1:4" ht="15" customHeight="1" thickBot="1" thickTop="1">
      <c r="A11" s="34">
        <v>24</v>
      </c>
      <c r="B11" s="35" t="s">
        <v>110</v>
      </c>
      <c r="C11" s="34">
        <v>147</v>
      </c>
      <c r="D11" s="34" t="s">
        <v>111</v>
      </c>
    </row>
    <row r="12" spans="1:4" ht="15" customHeight="1" thickBot="1" thickTop="1">
      <c r="A12" s="34">
        <v>25</v>
      </c>
      <c r="B12" s="35" t="s">
        <v>112</v>
      </c>
      <c r="C12" s="34">
        <v>148</v>
      </c>
      <c r="D12" s="34" t="s">
        <v>113</v>
      </c>
    </row>
    <row r="13" spans="1:4" ht="15" customHeight="1" thickBot="1" thickTop="1">
      <c r="A13" s="34">
        <v>31</v>
      </c>
      <c r="B13" s="35" t="s">
        <v>114</v>
      </c>
      <c r="C13" s="34">
        <v>149</v>
      </c>
      <c r="D13" s="34" t="s">
        <v>115</v>
      </c>
    </row>
    <row r="14" spans="1:4" ht="15" customHeight="1" thickBot="1" thickTop="1">
      <c r="A14" s="34">
        <v>32</v>
      </c>
      <c r="B14" s="35" t="s">
        <v>116</v>
      </c>
      <c r="C14" s="34">
        <v>151</v>
      </c>
      <c r="D14" s="34" t="s">
        <v>117</v>
      </c>
    </row>
    <row r="15" spans="1:4" ht="15" customHeight="1" thickBot="1" thickTop="1">
      <c r="A15" s="34">
        <v>33</v>
      </c>
      <c r="B15" s="35" t="s">
        <v>118</v>
      </c>
      <c r="C15" s="34">
        <v>152</v>
      </c>
      <c r="D15" s="34" t="s">
        <v>119</v>
      </c>
    </row>
    <row r="16" spans="1:4" ht="15" customHeight="1" thickBot="1" thickTop="1">
      <c r="A16" s="34">
        <v>41</v>
      </c>
      <c r="B16" s="35" t="s">
        <v>120</v>
      </c>
      <c r="C16" s="34">
        <v>153</v>
      </c>
      <c r="D16" s="34" t="s">
        <v>121</v>
      </c>
    </row>
    <row r="17" spans="1:4" ht="15" customHeight="1" thickBot="1" thickTop="1">
      <c r="A17" s="34">
        <v>42</v>
      </c>
      <c r="B17" s="35" t="s">
        <v>122</v>
      </c>
      <c r="C17" s="34">
        <v>154</v>
      </c>
      <c r="D17" s="34" t="s">
        <v>123</v>
      </c>
    </row>
    <row r="18" spans="1:4" ht="15" customHeight="1" thickBot="1" thickTop="1">
      <c r="A18" s="34">
        <v>43</v>
      </c>
      <c r="B18" s="35" t="s">
        <v>124</v>
      </c>
      <c r="C18" s="34">
        <v>155</v>
      </c>
      <c r="D18" s="34" t="s">
        <v>125</v>
      </c>
    </row>
    <row r="19" spans="1:4" ht="15" customHeight="1" thickBot="1" thickTop="1">
      <c r="A19" s="34">
        <v>44</v>
      </c>
      <c r="B19" s="35" t="s">
        <v>126</v>
      </c>
      <c r="C19" s="34">
        <v>156</v>
      </c>
      <c r="D19" s="34" t="s">
        <v>127</v>
      </c>
    </row>
    <row r="20" spans="1:4" ht="15" customHeight="1" thickBot="1" thickTop="1">
      <c r="A20" s="34">
        <v>45</v>
      </c>
      <c r="B20" s="35" t="s">
        <v>128</v>
      </c>
      <c r="C20" s="34">
        <v>157</v>
      </c>
      <c r="D20" s="34" t="s">
        <v>129</v>
      </c>
    </row>
    <row r="21" spans="1:4" ht="15" customHeight="1" thickBot="1" thickTop="1">
      <c r="A21" s="34">
        <v>46</v>
      </c>
      <c r="B21" s="35" t="s">
        <v>130</v>
      </c>
      <c r="C21" s="34">
        <v>158</v>
      </c>
      <c r="D21" s="34" t="s">
        <v>131</v>
      </c>
    </row>
    <row r="22" spans="1:4" ht="15" customHeight="1" thickBot="1" thickTop="1">
      <c r="A22" s="34">
        <v>51</v>
      </c>
      <c r="B22" s="35" t="s">
        <v>132</v>
      </c>
      <c r="C22" s="34">
        <v>161</v>
      </c>
      <c r="D22" s="34" t="s">
        <v>133</v>
      </c>
    </row>
    <row r="23" spans="1:4" ht="15" customHeight="1" thickBot="1" thickTop="1">
      <c r="A23" s="34">
        <v>52</v>
      </c>
      <c r="B23" s="35" t="s">
        <v>134</v>
      </c>
      <c r="C23" s="34">
        <v>162</v>
      </c>
      <c r="D23" s="34" t="s">
        <v>135</v>
      </c>
    </row>
    <row r="24" spans="1:4" ht="15" customHeight="1" thickBot="1" thickTop="1">
      <c r="A24" s="34">
        <v>53</v>
      </c>
      <c r="B24" s="35" t="s">
        <v>136</v>
      </c>
      <c r="C24" s="34">
        <v>163</v>
      </c>
      <c r="D24" s="34" t="s">
        <v>137</v>
      </c>
    </row>
    <row r="25" spans="1:4" ht="15" customHeight="1" thickBot="1" thickTop="1">
      <c r="A25" s="34">
        <v>61</v>
      </c>
      <c r="B25" s="35" t="s">
        <v>138</v>
      </c>
      <c r="C25" s="34">
        <v>164</v>
      </c>
      <c r="D25" s="34" t="s">
        <v>139</v>
      </c>
    </row>
    <row r="26" spans="1:4" ht="15" customHeight="1" thickBot="1" thickTop="1">
      <c r="A26" s="34">
        <v>62</v>
      </c>
      <c r="B26" s="35" t="s">
        <v>140</v>
      </c>
      <c r="C26" s="34">
        <v>165</v>
      </c>
      <c r="D26" s="34" t="s">
        <v>141</v>
      </c>
    </row>
    <row r="27" spans="1:4" ht="15" customHeight="1" thickBot="1" thickTop="1">
      <c r="A27" s="34">
        <v>63</v>
      </c>
      <c r="B27" s="35" t="s">
        <v>142</v>
      </c>
      <c r="C27" s="34">
        <v>166</v>
      </c>
      <c r="D27" s="34" t="s">
        <v>143</v>
      </c>
    </row>
    <row r="28" spans="1:4" ht="15" customHeight="1" thickBot="1" thickTop="1">
      <c r="A28" s="34">
        <v>64</v>
      </c>
      <c r="B28" s="35" t="s">
        <v>144</v>
      </c>
      <c r="C28" s="34">
        <v>167</v>
      </c>
      <c r="D28" s="34" t="s">
        <v>145</v>
      </c>
    </row>
    <row r="29" spans="1:4" ht="15" customHeight="1" thickBot="1" thickTop="1">
      <c r="A29" s="34">
        <v>65</v>
      </c>
      <c r="B29" s="35" t="s">
        <v>146</v>
      </c>
      <c r="C29" s="34">
        <v>168</v>
      </c>
      <c r="D29" s="34" t="s">
        <v>147</v>
      </c>
    </row>
    <row r="30" spans="1:4" ht="15" customHeight="1" thickBot="1" thickTop="1">
      <c r="A30" s="34">
        <v>66</v>
      </c>
      <c r="B30" s="35" t="s">
        <v>148</v>
      </c>
      <c r="C30" s="34">
        <v>171</v>
      </c>
      <c r="D30" s="34" t="s">
        <v>149</v>
      </c>
    </row>
    <row r="31" spans="1:4" ht="15" customHeight="1" thickBot="1" thickTop="1">
      <c r="A31" s="34">
        <v>67</v>
      </c>
      <c r="B31" s="35" t="s">
        <v>150</v>
      </c>
      <c r="C31" s="34">
        <v>172</v>
      </c>
      <c r="D31" s="34" t="s">
        <v>151</v>
      </c>
    </row>
    <row r="32" spans="1:4" ht="15" customHeight="1" thickBot="1" thickTop="1">
      <c r="A32" s="34">
        <v>71</v>
      </c>
      <c r="B32" s="35" t="s">
        <v>152</v>
      </c>
      <c r="C32" s="34">
        <v>181</v>
      </c>
      <c r="D32" s="34" t="s">
        <v>153</v>
      </c>
    </row>
    <row r="33" spans="1:4" ht="15" customHeight="1" thickBot="1" thickTop="1">
      <c r="A33" s="34">
        <v>72</v>
      </c>
      <c r="B33" s="35" t="s">
        <v>154</v>
      </c>
      <c r="C33" s="34">
        <v>182</v>
      </c>
      <c r="D33" s="34" t="s">
        <v>155</v>
      </c>
    </row>
    <row r="34" spans="1:4" ht="15" customHeight="1" thickBot="1" thickTop="1">
      <c r="A34" s="34">
        <v>73</v>
      </c>
      <c r="B34" s="35" t="s">
        <v>156</v>
      </c>
      <c r="C34" s="34">
        <v>183</v>
      </c>
      <c r="D34" s="34" t="s">
        <v>157</v>
      </c>
    </row>
    <row r="35" spans="1:4" ht="15" customHeight="1" thickBot="1" thickTop="1">
      <c r="A35" s="34">
        <v>81</v>
      </c>
      <c r="B35" s="35" t="s">
        <v>158</v>
      </c>
      <c r="C35" s="34">
        <v>184</v>
      </c>
      <c r="D35" s="34" t="s">
        <v>159</v>
      </c>
    </row>
    <row r="36" spans="1:4" ht="15" customHeight="1" thickBot="1" thickTop="1">
      <c r="A36" s="34">
        <v>82</v>
      </c>
      <c r="B36" s="35" t="s">
        <v>160</v>
      </c>
      <c r="C36" s="34">
        <v>191</v>
      </c>
      <c r="D36" s="34" t="s">
        <v>161</v>
      </c>
    </row>
    <row r="37" spans="1:4" ht="15" customHeight="1" thickBot="1" thickTop="1">
      <c r="A37" s="34">
        <v>83</v>
      </c>
      <c r="B37" s="35" t="s">
        <v>162</v>
      </c>
      <c r="C37" s="34">
        <v>192</v>
      </c>
      <c r="D37" s="34" t="s">
        <v>163</v>
      </c>
    </row>
    <row r="38" spans="1:4" ht="15" customHeight="1" thickBot="1" thickTop="1">
      <c r="A38" s="34">
        <v>84</v>
      </c>
      <c r="B38" s="35" t="s">
        <v>164</v>
      </c>
      <c r="C38" s="34">
        <v>193</v>
      </c>
      <c r="D38" s="34" t="s">
        <v>165</v>
      </c>
    </row>
    <row r="39" spans="1:4" ht="15" customHeight="1" thickBot="1" thickTop="1">
      <c r="A39" s="34">
        <v>85</v>
      </c>
      <c r="B39" s="35" t="s">
        <v>166</v>
      </c>
      <c r="C39" s="34">
        <v>194</v>
      </c>
      <c r="D39" s="34" t="s">
        <v>167</v>
      </c>
    </row>
    <row r="40" spans="1:4" ht="15" customHeight="1" thickBot="1" thickTop="1">
      <c r="A40" s="34">
        <v>86</v>
      </c>
      <c r="B40" s="35" t="s">
        <v>168</v>
      </c>
      <c r="C40" s="34">
        <v>195</v>
      </c>
      <c r="D40" s="34" t="s">
        <v>169</v>
      </c>
    </row>
    <row r="41" spans="1:4" ht="15" customHeight="1" thickBot="1" thickTop="1">
      <c r="A41" s="34">
        <v>87</v>
      </c>
      <c r="B41" s="35" t="s">
        <v>170</v>
      </c>
      <c r="C41" s="34">
        <v>196</v>
      </c>
      <c r="D41" s="34" t="s">
        <v>171</v>
      </c>
    </row>
    <row r="42" spans="1:4" ht="15" customHeight="1" thickBot="1" thickTop="1">
      <c r="A42" s="34">
        <v>88</v>
      </c>
      <c r="B42" s="35" t="s">
        <v>172</v>
      </c>
      <c r="C42" s="34">
        <v>197</v>
      </c>
      <c r="D42" s="34" t="s">
        <v>173</v>
      </c>
    </row>
    <row r="43" spans="1:4" ht="15" customHeight="1" thickBot="1" thickTop="1">
      <c r="A43" s="34">
        <v>91</v>
      </c>
      <c r="B43" s="35" t="s">
        <v>174</v>
      </c>
      <c r="C43" s="34">
        <v>201</v>
      </c>
      <c r="D43" s="34" t="s">
        <v>175</v>
      </c>
    </row>
    <row r="44" spans="1:4" ht="15" customHeight="1" thickBot="1" thickTop="1">
      <c r="A44" s="34">
        <v>92</v>
      </c>
      <c r="B44" s="35" t="s">
        <v>176</v>
      </c>
      <c r="C44" s="34">
        <v>202</v>
      </c>
      <c r="D44" s="34" t="s">
        <v>177</v>
      </c>
    </row>
    <row r="45" spans="1:4" ht="15" customHeight="1" thickBot="1" thickTop="1">
      <c r="A45" s="34">
        <v>93</v>
      </c>
      <c r="B45" s="35" t="s">
        <v>178</v>
      </c>
      <c r="C45" s="34">
        <v>203</v>
      </c>
      <c r="D45" s="34" t="s">
        <v>179</v>
      </c>
    </row>
    <row r="46" spans="1:4" ht="15" customHeight="1" thickBot="1" thickTop="1">
      <c r="A46" s="34">
        <v>94</v>
      </c>
      <c r="B46" s="35" t="s">
        <v>180</v>
      </c>
      <c r="C46" s="34">
        <v>211</v>
      </c>
      <c r="D46" s="34" t="s">
        <v>181</v>
      </c>
    </row>
    <row r="47" spans="1:4" ht="15" customHeight="1" thickBot="1" thickTop="1">
      <c r="A47" s="34">
        <v>95</v>
      </c>
      <c r="B47" s="35" t="s">
        <v>182</v>
      </c>
      <c r="C47" s="34">
        <v>212</v>
      </c>
      <c r="D47" s="34" t="s">
        <v>183</v>
      </c>
    </row>
    <row r="48" spans="1:4" ht="15" customHeight="1" thickBot="1" thickTop="1">
      <c r="A48" s="34">
        <v>101</v>
      </c>
      <c r="B48" s="35" t="s">
        <v>184</v>
      </c>
      <c r="C48" s="34">
        <v>221</v>
      </c>
      <c r="D48" s="34" t="s">
        <v>185</v>
      </c>
    </row>
    <row r="49" spans="1:4" ht="15" customHeight="1" thickBot="1" thickTop="1">
      <c r="A49" s="34">
        <v>102</v>
      </c>
      <c r="B49" s="35" t="s">
        <v>186</v>
      </c>
      <c r="C49" s="34">
        <v>222</v>
      </c>
      <c r="D49" s="34" t="s">
        <v>187</v>
      </c>
    </row>
    <row r="50" spans="1:4" ht="15" customHeight="1" thickBot="1" thickTop="1">
      <c r="A50" s="34">
        <v>103</v>
      </c>
      <c r="B50" s="35" t="s">
        <v>188</v>
      </c>
      <c r="C50" s="34">
        <v>223</v>
      </c>
      <c r="D50" s="34" t="s">
        <v>189</v>
      </c>
    </row>
    <row r="51" spans="1:4" ht="15" customHeight="1" thickBot="1" thickTop="1">
      <c r="A51" s="34">
        <v>104</v>
      </c>
      <c r="B51" s="35" t="s">
        <v>190</v>
      </c>
      <c r="C51" s="34">
        <v>224</v>
      </c>
      <c r="D51" s="34" t="s">
        <v>191</v>
      </c>
    </row>
    <row r="52" spans="1:4" ht="15" customHeight="1" thickBot="1" thickTop="1">
      <c r="A52" s="34">
        <v>105</v>
      </c>
      <c r="B52" s="35" t="s">
        <v>192</v>
      </c>
      <c r="C52" s="34">
        <v>225</v>
      </c>
      <c r="D52" s="34" t="s">
        <v>193</v>
      </c>
    </row>
    <row r="53" spans="1:4" ht="15" customHeight="1" thickBot="1" thickTop="1">
      <c r="A53" s="34">
        <v>111</v>
      </c>
      <c r="B53" s="35" t="s">
        <v>194</v>
      </c>
      <c r="C53" s="34">
        <v>226</v>
      </c>
      <c r="D53" s="34" t="s">
        <v>195</v>
      </c>
    </row>
    <row r="54" spans="1:4" ht="15" customHeight="1" thickBot="1" thickTop="1">
      <c r="A54" s="34">
        <v>112</v>
      </c>
      <c r="B54" s="35" t="s">
        <v>196</v>
      </c>
      <c r="C54" s="34">
        <v>227</v>
      </c>
      <c r="D54" s="34" t="s">
        <v>197</v>
      </c>
    </row>
    <row r="55" spans="1:4" ht="15" customHeight="1" thickBot="1" thickTop="1">
      <c r="A55" s="34">
        <v>113</v>
      </c>
      <c r="B55" s="35" t="s">
        <v>198</v>
      </c>
      <c r="C55" s="34">
        <v>231</v>
      </c>
      <c r="D55" s="34" t="s">
        <v>199</v>
      </c>
    </row>
    <row r="56" spans="1:4" ht="15" customHeight="1" thickBot="1" thickTop="1">
      <c r="A56" s="34">
        <v>121</v>
      </c>
      <c r="B56" s="35" t="s">
        <v>200</v>
      </c>
      <c r="C56" s="34">
        <v>232</v>
      </c>
      <c r="D56" s="34" t="s">
        <v>201</v>
      </c>
    </row>
    <row r="57" spans="1:4" ht="15" customHeight="1" thickBot="1" thickTop="1">
      <c r="A57" s="34">
        <v>122</v>
      </c>
      <c r="B57" s="35" t="s">
        <v>202</v>
      </c>
      <c r="C57" s="34">
        <v>233</v>
      </c>
      <c r="D57" s="34" t="s">
        <v>203</v>
      </c>
    </row>
    <row r="58" spans="1:4" ht="15" customHeight="1" thickBot="1" thickTop="1">
      <c r="A58" s="34">
        <v>123</v>
      </c>
      <c r="B58" s="35" t="s">
        <v>204</v>
      </c>
      <c r="C58" s="34">
        <v>234</v>
      </c>
      <c r="D58" s="34" t="s">
        <v>205</v>
      </c>
    </row>
    <row r="59" spans="1:4" ht="15" customHeight="1" thickBot="1" thickTop="1">
      <c r="A59" s="34">
        <v>124</v>
      </c>
      <c r="B59" s="35" t="s">
        <v>206</v>
      </c>
      <c r="C59" s="34">
        <v>241</v>
      </c>
      <c r="D59" s="34" t="s">
        <v>207</v>
      </c>
    </row>
    <row r="60" spans="1:4" ht="15" customHeight="1" thickBot="1" thickTop="1">
      <c r="A60" s="34">
        <v>125</v>
      </c>
      <c r="B60" s="36" t="s">
        <v>208</v>
      </c>
      <c r="C60" s="34"/>
      <c r="D60" s="37"/>
    </row>
    <row r="61" ht="14.2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user10</cp:lastModifiedBy>
  <cp:lastPrinted>2021-11-09T04:44:06Z</cp:lastPrinted>
  <dcterms:created xsi:type="dcterms:W3CDTF">2003-03-20T06:20:12Z</dcterms:created>
  <dcterms:modified xsi:type="dcterms:W3CDTF">2021-11-09T04:44:16Z</dcterms:modified>
  <cp:category/>
  <cp:version/>
  <cp:contentType/>
  <cp:contentStatus/>
</cp:coreProperties>
</file>